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C:\Users\SBerrada\AppData\Local\Temp\"/>
    </mc:Choice>
  </mc:AlternateContent>
  <xr:revisionPtr revIDLastSave="0" documentId="13_ncr:1_{6E21E7C2-735C-44E5-8C63-A8DA89C1A841}" xr6:coauthVersionLast="36" xr6:coauthVersionMax="36" xr10:uidLastSave="{00000000-0000-0000-0000-000000000000}"/>
  <bookViews>
    <workbookView xWindow="-15" yWindow="0" windowWidth="10245" windowHeight="7830" tabRatio="1000" xr2:uid="{00000000-000D-0000-FFFF-FFFF00000000}"/>
  </bookViews>
  <sheets>
    <sheet name="Règlement d'examen" sheetId="6" r:id="rId1"/>
    <sheet name="Principe CCF" sheetId="7" r:id="rId2"/>
    <sheet name="Structure E31" sheetId="2" r:id="rId3"/>
    <sheet name="Structure E32" sheetId="8" r:id="rId4"/>
    <sheet name="E31_SE" sheetId="20" r:id="rId5"/>
    <sheet name="E31_SE1" sheetId="16" r:id="rId6"/>
    <sheet name="E31_SE2" sheetId="17" r:id="rId7"/>
    <sheet name="E31_SE3" sheetId="18" r:id="rId8"/>
    <sheet name="E31_SE4" sheetId="19" r:id="rId9"/>
    <sheet name="E32_SE" sheetId="10" r:id="rId10"/>
    <sheet name="E32_SE1" sheetId="1" r:id="rId11"/>
    <sheet name="E32_SE2" sheetId="12" r:id="rId12"/>
    <sheet name="E32_SE3" sheetId="13" r:id="rId13"/>
    <sheet name="E32_SE4" sheetId="14" r:id="rId14"/>
    <sheet name="E32_SE5" sheetId="15" r:id="rId15"/>
    <sheet name="Dossier élève" sheetId="3" r:id="rId16"/>
  </sheets>
  <calcPr calcId="191029"/>
</workbook>
</file>

<file path=xl/calcChain.xml><?xml version="1.0" encoding="utf-8"?>
<calcChain xmlns="http://schemas.openxmlformats.org/spreadsheetml/2006/main">
  <c r="C21" i="19" l="1"/>
  <c r="D21" i="19"/>
  <c r="J20" i="19"/>
  <c r="J19" i="19"/>
  <c r="J18" i="19"/>
  <c r="J16" i="19"/>
  <c r="J14" i="19"/>
  <c r="J13" i="19"/>
  <c r="J12" i="19"/>
  <c r="J11" i="19"/>
  <c r="J9" i="19"/>
  <c r="J8" i="19"/>
  <c r="J7" i="19"/>
  <c r="J14" i="18"/>
  <c r="J13" i="18"/>
  <c r="D22" i="18"/>
  <c r="C22" i="18"/>
  <c r="J21" i="18"/>
  <c r="J20" i="18"/>
  <c r="J19" i="18"/>
  <c r="J17" i="18"/>
  <c r="J15" i="18"/>
  <c r="J12" i="18"/>
  <c r="J11" i="18"/>
  <c r="J9" i="18"/>
  <c r="J8" i="18"/>
  <c r="J7" i="18"/>
  <c r="J20" i="17"/>
  <c r="J18" i="17"/>
  <c r="J17" i="17"/>
  <c r="J16" i="17"/>
  <c r="C23" i="17"/>
  <c r="D23" i="17"/>
  <c r="J22" i="17"/>
  <c r="J21" i="17"/>
  <c r="J14" i="17"/>
  <c r="J13" i="17"/>
  <c r="J12" i="17"/>
  <c r="J11" i="17"/>
  <c r="J9" i="17"/>
  <c r="J8" i="17"/>
  <c r="J7" i="17"/>
  <c r="J18" i="16"/>
  <c r="J17" i="16"/>
  <c r="J16" i="16"/>
  <c r="J14" i="16"/>
  <c r="J13" i="16"/>
  <c r="J12" i="16"/>
  <c r="J11" i="16"/>
  <c r="J9" i="16"/>
  <c r="J8" i="16"/>
  <c r="J7" i="16"/>
  <c r="C19" i="16"/>
  <c r="D19" i="16"/>
  <c r="F21" i="19" l="1"/>
  <c r="F22" i="18"/>
  <c r="F23" i="17"/>
  <c r="F19" i="16"/>
  <c r="C23" i="15"/>
  <c r="D23" i="15"/>
  <c r="J21" i="15"/>
  <c r="J22" i="15"/>
  <c r="J19" i="15"/>
  <c r="J18" i="15"/>
  <c r="J17" i="15"/>
  <c r="J16" i="15"/>
  <c r="J15" i="15"/>
  <c r="J13" i="15"/>
  <c r="J12" i="15"/>
  <c r="J11" i="15"/>
  <c r="J10" i="15"/>
  <c r="J8" i="15"/>
  <c r="J7" i="15"/>
  <c r="J19" i="14"/>
  <c r="J18" i="14"/>
  <c r="D20" i="14"/>
  <c r="C20" i="14"/>
  <c r="J16" i="14"/>
  <c r="J15" i="14"/>
  <c r="J14" i="14"/>
  <c r="J13" i="14"/>
  <c r="J12" i="14"/>
  <c r="J11" i="14"/>
  <c r="J10" i="14"/>
  <c r="J8" i="14"/>
  <c r="J7" i="14"/>
  <c r="J15" i="13"/>
  <c r="J14" i="13"/>
  <c r="J10" i="13"/>
  <c r="J8" i="13"/>
  <c r="D20" i="13"/>
  <c r="C20" i="13"/>
  <c r="J19" i="13"/>
  <c r="J17" i="13"/>
  <c r="J16" i="13"/>
  <c r="J13" i="13"/>
  <c r="J12" i="13"/>
  <c r="J11" i="13"/>
  <c r="J7" i="13"/>
  <c r="F23" i="15" l="1"/>
  <c r="F25" i="15" s="1"/>
  <c r="F20" i="14"/>
  <c r="F22" i="14" s="1"/>
  <c r="F20" i="13"/>
  <c r="F22" i="13" s="1"/>
  <c r="J18" i="12"/>
  <c r="J17" i="12"/>
  <c r="J16" i="12"/>
  <c r="J15" i="12"/>
  <c r="J13" i="12"/>
  <c r="J12" i="12"/>
  <c r="J11" i="12"/>
  <c r="C22" i="12"/>
  <c r="D22" i="12"/>
  <c r="J21" i="12"/>
  <c r="J19" i="12"/>
  <c r="J10" i="12"/>
  <c r="J8" i="12"/>
  <c r="J7" i="12"/>
  <c r="J17" i="1"/>
  <c r="J16" i="1"/>
  <c r="J14" i="1"/>
  <c r="J13" i="1"/>
  <c r="J12" i="1"/>
  <c r="J11" i="1"/>
  <c r="J10" i="1"/>
  <c r="F22" i="12" l="1"/>
  <c r="F24" i="12" s="1"/>
  <c r="J8" i="1" l="1"/>
  <c r="J7" i="1"/>
  <c r="F18" i="1" l="1"/>
  <c r="F20" i="1" s="1"/>
</calcChain>
</file>

<file path=xl/sharedStrings.xml><?xml version="1.0" encoding="utf-8"?>
<sst xmlns="http://schemas.openxmlformats.org/spreadsheetml/2006/main" count="705" uniqueCount="328">
  <si>
    <t xml:space="preserve">CCF </t>
  </si>
  <si>
    <t>COMPETENCES</t>
  </si>
  <si>
    <t>Critères d'évaluation</t>
  </si>
  <si>
    <t>TI*</t>
  </si>
  <si>
    <t>I*</t>
  </si>
  <si>
    <t>S*</t>
  </si>
  <si>
    <t>TS*</t>
  </si>
  <si>
    <t xml:space="preserve">Appréciations : </t>
  </si>
  <si>
    <t>TI : Très insuffisant        I : Insuffisant        S : Satisfaisant        TS : Très Satisfaisant</t>
  </si>
  <si>
    <t>Date :</t>
  </si>
  <si>
    <t>NOM et prénom du candidat  :</t>
  </si>
  <si>
    <t xml:space="preserve">Noms et signature des évaluateurs </t>
  </si>
  <si>
    <t>La note est générée automatiquement</t>
  </si>
  <si>
    <t>Poids</t>
  </si>
  <si>
    <t>Session 20….        Centre d'épreuve :</t>
  </si>
  <si>
    <t xml:space="preserve">Baccalauréat Professionnel </t>
  </si>
  <si>
    <t xml:space="preserve">Voie scolaire dans un établissement public ou privé sous contrat, CFA ou section d’apprentissage habilité, formation professionnelle continue dans un établissement public </t>
  </si>
  <si>
    <t>Voie scolaire dans un établissement privé hors contrat, CFA ou section d’apprentissage non habilité, formation professionnelle continue en établissement privé. Enseignement à distance. Candidats justifiant de 3 années d’activités professionnelles</t>
  </si>
  <si>
    <t xml:space="preserve">Voie de la formation professionnelle continue dans un établissement public habilité </t>
  </si>
  <si>
    <t>Épreuves</t>
  </si>
  <si>
    <t>Unités</t>
  </si>
  <si>
    <t>Coef.</t>
  </si>
  <si>
    <t>Mode</t>
  </si>
  <si>
    <t>Durée</t>
  </si>
  <si>
    <t>E1 - Épreuve scientifique et technique</t>
  </si>
  <si>
    <t xml:space="preserve">U 11 </t>
  </si>
  <si>
    <t xml:space="preserve">Ponctuel écrit </t>
  </si>
  <si>
    <t xml:space="preserve">1h </t>
  </si>
  <si>
    <r>
      <t>Sous-épreuve E12</t>
    </r>
    <r>
      <rPr>
        <sz val="9"/>
        <color rgb="FF000000"/>
        <rFont val="Arial"/>
        <family val="2"/>
      </rPr>
      <t xml:space="preserve"> : </t>
    </r>
  </si>
  <si>
    <t xml:space="preserve">U 12 </t>
  </si>
  <si>
    <t xml:space="preserve">U 2 </t>
  </si>
  <si>
    <t>E3 - Épreuve Professionnelle</t>
  </si>
  <si>
    <r>
      <t>Sous-épreuve E31</t>
    </r>
    <r>
      <rPr>
        <sz val="9"/>
        <color rgb="FF000000"/>
        <rFont val="Arial"/>
        <family val="2"/>
      </rPr>
      <t xml:space="preserve"> : </t>
    </r>
  </si>
  <si>
    <t xml:space="preserve">U 31 </t>
  </si>
  <si>
    <t xml:space="preserve">Ponctuel oral </t>
  </si>
  <si>
    <r>
      <t>Sous-épreuve E32</t>
    </r>
    <r>
      <rPr>
        <sz val="9"/>
        <color rgb="FF000000"/>
        <rFont val="Arial"/>
        <family val="2"/>
      </rPr>
      <t xml:space="preserve"> : </t>
    </r>
  </si>
  <si>
    <t xml:space="preserve">U 32 </t>
  </si>
  <si>
    <t xml:space="preserve">Ponctuel pratique </t>
  </si>
  <si>
    <t xml:space="preserve">2h30 </t>
  </si>
  <si>
    <r>
      <t>Sous-épreuve E33 </t>
    </r>
    <r>
      <rPr>
        <sz val="9"/>
        <color theme="1"/>
        <rFont val="Arial"/>
        <family val="2"/>
      </rPr>
      <t>:</t>
    </r>
  </si>
  <si>
    <t>U 33</t>
  </si>
  <si>
    <t>CCF</t>
  </si>
  <si>
    <t>Ponctuel pratique</t>
  </si>
  <si>
    <r>
      <t>Sous-épreuve E34</t>
    </r>
    <r>
      <rPr>
        <sz val="9"/>
        <color theme="1"/>
        <rFont val="Arial"/>
        <family val="2"/>
      </rPr>
      <t xml:space="preserve"> : </t>
    </r>
  </si>
  <si>
    <t xml:space="preserve">U 34 </t>
  </si>
  <si>
    <t>Ponctuel écrit</t>
  </si>
  <si>
    <t>2h</t>
  </si>
  <si>
    <t xml:space="preserve">2h </t>
  </si>
  <si>
    <t>E4 - Épreuve de langues vivantes</t>
  </si>
  <si>
    <t xml:space="preserve">U 4 </t>
  </si>
  <si>
    <t xml:space="preserve">20 min (1) </t>
  </si>
  <si>
    <t>E5 - Épreuve de français,</t>
  </si>
  <si>
    <t xml:space="preserve">histoire-géographie et enseignement moral et civique </t>
  </si>
  <si>
    <t xml:space="preserve">U 51 </t>
  </si>
  <si>
    <t xml:space="preserve">U 52 </t>
  </si>
  <si>
    <t xml:space="preserve">U 6 </t>
  </si>
  <si>
    <t xml:space="preserve">1h30 </t>
  </si>
  <si>
    <t xml:space="preserve">U 7 </t>
  </si>
  <si>
    <t>EF1</t>
  </si>
  <si>
    <t xml:space="preserve">UF 1 </t>
  </si>
  <si>
    <t>EF2</t>
  </si>
  <si>
    <t xml:space="preserve">UF 2 </t>
  </si>
  <si>
    <t>L’évaluation par Contrôle en Cours de Formation</t>
  </si>
  <si>
    <t>Préparation d’une situation d’évaluation</t>
  </si>
  <si>
    <t>Elle doit être définie à partir des éléments suivants :</t>
  </si>
  <si>
    <t>L’apprenant est informé des objectifs visés par les situations d’évaluation et des conditions de leur déroulement préalablement à leur mise en œuvre.</t>
  </si>
  <si>
    <t xml:space="preserve">Déroulement de l’évaluation </t>
  </si>
  <si>
    <t>L'enseignant programme et organise l’évaluation.</t>
  </si>
  <si>
    <t>- Si l’absence est justifiée (à l’appréciation du Chef d’établissement), l’enseignant doit organiser, pour cet élève une nouvelle situation d’évaluation,</t>
  </si>
  <si>
    <t>Pendant l’évaluation :</t>
  </si>
  <si>
    <t>Pendant ce temps, les autres apprenants poursuivent 
les activités d’apprentissage prévues.</t>
  </si>
  <si>
    <t>Chaque évaluateur dispose de la grille de notation académique.</t>
  </si>
  <si>
    <t>Aucune proposition de note n’est communiquée au candidat.</t>
  </si>
  <si>
    <t>Remarque :</t>
  </si>
  <si>
    <t>Ce dossier est mis à disposition des services des examens pour consultation éventuelle par les membres du jury final. Il est conservé par l’établissement pendant un an, en cas de litige.</t>
  </si>
  <si>
    <t>Une situation d’évaluation est une situation qui permet la réalisation d’une activité dans un contexte donné.</t>
  </si>
  <si>
    <t xml:space="preserve">En cas d’absence d’un apprenant à une évaluation : </t>
  </si>
  <si>
    <t>- Si l’absence n’est pas justifiée, l’élève est porté « Absent »</t>
  </si>
  <si>
    <t>Centre de formation</t>
  </si>
  <si>
    <t>………………………….</t>
  </si>
  <si>
    <t>Session 202 ……</t>
  </si>
  <si>
    <r>
      <t>Le dossier contient</t>
    </r>
    <r>
      <rPr>
        <sz val="12"/>
        <color theme="1"/>
        <rFont val="Arial"/>
        <family val="2"/>
      </rPr>
      <t xml:space="preserve"> : </t>
    </r>
  </si>
  <si>
    <t xml:space="preserve">                                 - les situations d’évaluation</t>
  </si>
  <si>
    <t xml:space="preserve">                                 - les grilles de notation </t>
  </si>
  <si>
    <t>Une situation d’évaluation</t>
  </si>
  <si>
    <t>Ressources</t>
  </si>
  <si>
    <t>Comment ?</t>
  </si>
  <si>
    <t>Qui ?</t>
  </si>
  <si>
    <t>Quand ?</t>
  </si>
  <si>
    <t>Combien ?</t>
  </si>
  <si>
    <t>Où ?</t>
  </si>
  <si>
    <t>Quoi ?</t>
  </si>
  <si>
    <t>- L'enseignant assisté d’un professionnel, remet à l’apprenant le dossier technique (description d’une situation, documents techniques et annexes…),</t>
  </si>
  <si>
    <t xml:space="preserve">- L’apprenant réalise l’activité demandée (écrite ou pratique), </t>
  </si>
  <si>
    <t xml:space="preserve">  Grille d'évaluation   BCP TECHNICIEN EN PROTHESE DENTAIRE</t>
  </si>
  <si>
    <t xml:space="preserve">C3.1.3 Maintenir le poste de travail opérationnel </t>
  </si>
  <si>
    <t xml:space="preserve">C3.2.3 Transférer les modèles en articulateur </t>
  </si>
  <si>
    <t xml:space="preserve">C3.2.4 Appliquer le matériau sur le support   </t>
  </si>
  <si>
    <t xml:space="preserve">C3.2.5 Modeler le matériau façonnable   </t>
  </si>
  <si>
    <t xml:space="preserve">C3.2.8 Réaliser le montage des dents     </t>
  </si>
  <si>
    <t xml:space="preserve">C3.5.2 Adapter les gestes et les postures pour prévenir les risques liés à l’activité physique   </t>
  </si>
  <si>
    <t>C3.1 Gérer les matériaux et les matériels avant, pendant et après la fabrication</t>
  </si>
  <si>
    <t>C3.2 Mettre en œuvre une procédure de fabrication traditionnelle</t>
  </si>
  <si>
    <t xml:space="preserve">C3.5  Mettre en œuvre la démarche de prévention des risques spécifiques au métier </t>
  </si>
  <si>
    <t>Note U32B / 120</t>
  </si>
  <si>
    <t>Coef 9</t>
  </si>
  <si>
    <t>SE 1</t>
  </si>
  <si>
    <t>Montage traditionnel d’une prothèse amovible complète maxillaire ou mandibulaire en cire</t>
  </si>
  <si>
    <t>SE 2</t>
  </si>
  <si>
    <t>SE 3</t>
  </si>
  <si>
    <t>Total U32 / 180</t>
  </si>
  <si>
    <t xml:space="preserve">C3.2.9 Réaliser le traitement de surface   </t>
  </si>
  <si>
    <t>. La zone de travail et les matériels sont maintenus en état de propreté et de fonctionnement.</t>
  </si>
  <si>
    <t>. Le paramétrage de l’articulateur est réalisé conformément à la prescription.
. Les modèles sont positionnés conformément aux critères anatomiques.
. Les modèles sont solidarisés aux branches de l’articulateur.</t>
  </si>
  <si>
    <t>. Le matériau est positionné au contact de la zone déterminée.
. L’épaisseur du matériau est calibrée.</t>
  </si>
  <si>
    <t>. La forme souhaitée est donnée au matériau.
. L’homogénéité attendue est obtenue.
. L’état de surface souhaité est donné au matériau.</t>
  </si>
  <si>
    <t>. Les rapports d’occlusion relatifs aux cuspides-fosses et aux cuspides-crêtes marginales sont respectés.
. Les courbes de compensation sagittales et de Spee sont respectées. 
. Les courbes de compensation frontales et de Wilson sont respectées.</t>
  </si>
  <si>
    <t xml:space="preserve">. Le sablage permet d'obtenir l'état de surface souhaité.
. Un état de surface compatible avec l'environnement buccal est obtenu par polissage. </t>
  </si>
  <si>
    <t>. Les risques liés à l’activité physique sont identifiés.
. Les gestes et les postures sont adaptés aux risques.</t>
  </si>
  <si>
    <t>. L'EPI est adapté à la morphologie du technicien.
. La durée d'efficacité de l'EPI est respectée.</t>
  </si>
  <si>
    <t xml:space="preserve">C3.5.4 Utiliser les équipements de protection adaptés aux risques </t>
  </si>
  <si>
    <t>C3.1.4 Remettre en état l’espace de travail (dans le respect des règles et des bonnes pratiques du laboratoire)</t>
  </si>
  <si>
    <t xml:space="preserve">. L’espace de travail est remis en état. 
. Les documents relatifs à la gestion des stocks sont renseignés. 
. Les produits, les matériaux et les matériels sont rangés . </t>
  </si>
  <si>
    <t>C3.2.6 Couler le matériau fluide</t>
  </si>
  <si>
    <t>C3.3 Mettre en œuvre une procédure de fabrication numérique additive</t>
  </si>
  <si>
    <t>. Le fichier de production (fichier STL, fichier support, fichier plaque base) est sélectionné.
. Le matériau correspondant au fichier de production est choisi.
. L’état de surface de finition de la pièce est défini par le degré de résolution choisi.</t>
  </si>
  <si>
    <t xml:space="preserve">Technicien en prothèse dentaire </t>
  </si>
  <si>
    <t>Ponctuel écrit et pratique</t>
  </si>
  <si>
    <t xml:space="preserve">Ponctuel  écrit et pratique </t>
  </si>
  <si>
    <t xml:space="preserve">Intégration de l’environnement professionnel du technicien en prothèse dentaire </t>
  </si>
  <si>
    <t xml:space="preserve">E2 : </t>
  </si>
  <si>
    <t>Ponctuel oral</t>
  </si>
  <si>
    <t>Conception d’un élément prothétique à l’aide d’un système numérique</t>
  </si>
  <si>
    <t>Réalisation d’un élément prothétique de façon traditionnelle ou à l’aide d’un système numérique</t>
  </si>
  <si>
    <t xml:space="preserve">30 min </t>
  </si>
  <si>
    <t>30 min</t>
  </si>
  <si>
    <t>11h</t>
  </si>
  <si>
    <t>Ponctuel pratique et écrit</t>
  </si>
  <si>
    <t>Structure de l’évaluation des épreuves professionnelles Bac pro TPD</t>
  </si>
  <si>
    <t xml:space="preserve">U32 A Etude technologique de fabrication </t>
  </si>
  <si>
    <t>U32 B Fabrication d'un ou de plusieurs éléments prothétiques de façon traditionnelle ou à l’aide d’un système numérique</t>
  </si>
  <si>
    <r>
      <t xml:space="preserve">Elle permet de vérifier que le candidat est capable, </t>
    </r>
    <r>
      <rPr>
        <u/>
        <sz val="10"/>
        <color rgb="FF00000A"/>
        <rFont val="Arial"/>
        <family val="2"/>
      </rPr>
      <t xml:space="preserve">à partir </t>
    </r>
    <r>
      <rPr>
        <u/>
        <sz val="10"/>
        <color rgb="FF000000"/>
        <rFont val="Arial"/>
        <family val="2"/>
      </rPr>
      <t>de s</t>
    </r>
    <r>
      <rPr>
        <u/>
        <sz val="10"/>
        <color rgb="FF00000A"/>
        <rFont val="Arial"/>
        <family val="2"/>
      </rPr>
      <t>ituations de fabrication traditionnelle ou numérique de la partie U32 B</t>
    </r>
    <r>
      <rPr>
        <sz val="10"/>
        <color rgb="FF00000A"/>
        <rFont val="Arial"/>
        <family val="2"/>
      </rPr>
      <t xml:space="preserve">, </t>
    </r>
    <r>
      <rPr>
        <sz val="10"/>
        <color rgb="FF000000"/>
        <rFont val="Arial"/>
        <family val="2"/>
      </rPr>
      <t>de mobiliser tout ou partie des</t>
    </r>
    <r>
      <rPr>
        <sz val="10"/>
        <color rgb="FF00000A"/>
        <rFont val="Arial"/>
        <family val="2"/>
      </rPr>
      <t xml:space="preserve"> savoirs associés aux compétences C3.1 - C3.2 - C3.3 - C3.4 et C3.5 </t>
    </r>
    <r>
      <rPr>
        <sz val="10"/>
        <color rgb="FF000000"/>
        <rFont val="Arial"/>
        <family val="2"/>
      </rPr>
      <t xml:space="preserve">: </t>
    </r>
  </si>
  <si>
    <t>Elle permet d’évaluer tout ou partie des compétences C3.1 - C3.2 - C3.3 - C3.4 - C3.5 du bloc 3 relatives à la fabrication traditionnelle ou numérique d’un ou de plusieurs éléments prothétiques.</t>
  </si>
  <si>
    <r>
      <rPr>
        <b/>
        <sz val="10"/>
        <color theme="1"/>
        <rFont val="Arial"/>
        <family val="2"/>
      </rPr>
      <t xml:space="preserve">C3.1 </t>
    </r>
    <r>
      <rPr>
        <sz val="10"/>
        <color theme="1"/>
        <rFont val="Arial"/>
        <family val="2"/>
      </rPr>
      <t xml:space="preserve"> Gérer les matériaux et les matériels avant, pendant et après la fabrication</t>
    </r>
  </si>
  <si>
    <r>
      <rPr>
        <b/>
        <sz val="10"/>
        <color theme="1"/>
        <rFont val="Arial"/>
        <family val="2"/>
      </rPr>
      <t xml:space="preserve">C3.2 </t>
    </r>
    <r>
      <rPr>
        <sz val="10"/>
        <color theme="1"/>
        <rFont val="Arial"/>
        <family val="2"/>
      </rPr>
      <t xml:space="preserve"> Mettre en œuvre une procédure de fabrication traditionnelle</t>
    </r>
  </si>
  <si>
    <r>
      <rPr>
        <b/>
        <sz val="10"/>
        <color theme="1"/>
        <rFont val="Arial"/>
        <family val="2"/>
      </rPr>
      <t>C3.3</t>
    </r>
    <r>
      <rPr>
        <sz val="10"/>
        <color theme="1"/>
        <rFont val="Arial"/>
        <family val="2"/>
      </rPr>
      <t xml:space="preserve"> Mettre en œuvre une procédure de fabrication numérique additive</t>
    </r>
  </si>
  <si>
    <r>
      <rPr>
        <b/>
        <sz val="10"/>
        <color theme="1"/>
        <rFont val="Arial"/>
        <family val="2"/>
      </rPr>
      <t>C3.4</t>
    </r>
    <r>
      <rPr>
        <sz val="10"/>
        <color theme="1"/>
        <rFont val="Arial"/>
        <family val="2"/>
      </rPr>
      <t xml:space="preserve"> Réaliser un contrôle visuel et fonctionnel pour vérifier la conformité de l’objet technique </t>
    </r>
  </si>
  <si>
    <r>
      <rPr>
        <b/>
        <sz val="10"/>
        <color theme="1"/>
        <rFont val="Arial"/>
        <family val="2"/>
      </rPr>
      <t>C3.5</t>
    </r>
    <r>
      <rPr>
        <sz val="10"/>
        <color theme="1"/>
        <rFont val="Arial"/>
        <family val="2"/>
      </rPr>
      <t xml:space="preserve"> Mettre en œuvre la démarche de prévention des risques spécifiques au métier </t>
    </r>
  </si>
  <si>
    <t xml:space="preserve">Fabrication d'une maquette d'occlusion </t>
  </si>
  <si>
    <t xml:space="preserve">Fabrication traditionnelle d'un inlay-core transformé en alliage </t>
  </si>
  <si>
    <t xml:space="preserve">Fabrication additive d'une prothèse amovible partielle à infrastructure métallique en résine </t>
  </si>
  <si>
    <t>Fabrication d'une prothèse amovible partielle en résine auto-polymérisable</t>
  </si>
  <si>
    <t>SE 4</t>
  </si>
  <si>
    <t>SE 5</t>
  </si>
  <si>
    <t xml:space="preserve">Fabrication d'ne prothèse amovible partielle à infrastructure métallique en fabrication additive transformée en alliage </t>
  </si>
  <si>
    <t>Pts</t>
  </si>
  <si>
    <t>NT</t>
  </si>
  <si>
    <t xml:space="preserve">SE 2 : Fabrication traditionnelle d'un inlay-core transformé en alliage - Fabrication additive d'une prothèse amovible partielle à infrastructure métallique en résine </t>
  </si>
  <si>
    <t xml:space="preserve">C3.1.2 Respecter les consignes définies par les fiches techniques </t>
  </si>
  <si>
    <t xml:space="preserve">. Les quantités nécessaires à la réalisation sont déterminées.
. Les matériaux et les matériels sont utilisés selon les bonnes pratiques du laboratoire. </t>
  </si>
  <si>
    <t>. Le matériau est préparé selon les préconisations de la fiche technique.
. La consistance optimale du matériau est obtenue.
. Le résultat de « la coulée » est exempt de défauts.</t>
  </si>
  <si>
    <t>Le fichier STL, correspondant à la pièce à produire, est repéré sur le serveur.</t>
  </si>
  <si>
    <t>Le fichier numérique est associé à des supports et à une plaque base en vue de la production 3D.</t>
  </si>
  <si>
    <t>. Les lunettes de protection sont portées.
. Le masque FFP3 est positionné selon les préconisations. 
. Le système de captation/aspiration est activé.
. Les gants sont portés durant la réalisation du post-traitement.</t>
  </si>
  <si>
    <t>. Le traitement chimique post-production est réalisé conformément à la procédure. 
. Le traitement physique post-production est réalisé conformément à la procédure. 
 . Les éléments du plateau de l’unité de production 3D sont désolidarisés en préservant l’intégrité des pièces.
. La conformité de la pièce, en post-production, est vérifiée</t>
  </si>
  <si>
    <t xml:space="preserve">C3.2.2 Préparer les modèles de travail </t>
  </si>
  <si>
    <t>C3.2.7 Façonner les crochets</t>
  </si>
  <si>
    <t xml:space="preserve">. La ligne guide est définie par rapport à l’axe d’insertion.
. Le crochet est réalisé en respectant la triade de Housset.
. La queue du crochet est positionnée dans l’espace prothétique.. </t>
  </si>
  <si>
    <t xml:space="preserve">C3.5.1 Assurer un environnement de travail sécurisé </t>
  </si>
  <si>
    <t>. Une blouse propre et couvrante est portée.
. Le matériel utilisé est nettoyé et rangé.
. La zone de travail est propre et remise en état. 
. Les appareils électriques sont mis hors tension.</t>
  </si>
  <si>
    <t>SE 5 : Fabrication d'ne prothèse amovible partielle à infrastructure métallique en fabrication additive transformée en alliage - Fabrication d'une couronne traditionnelle en cire</t>
  </si>
  <si>
    <t>La zone de travail et les matériels sont maintenus en état de propreté et de fonctionnement.</t>
  </si>
  <si>
    <t>C3.1.4 Remettre en état l’espace de travail</t>
  </si>
  <si>
    <t xml:space="preserve">. L’espace de travail est remis en état dans le respect des règles et des bonnes pratiques du laboratoire. 
. Les documents relatifs à la gestion des stocks sont renseignés. 
. Les produits, les matériaux et les matériels sont rangés dans le respect des règles et des bonnes pratiques du laboratoire. </t>
  </si>
  <si>
    <t xml:space="preserve">C3.5.1 Assurer un environnement de travail sécurisé                                                                   </t>
  </si>
  <si>
    <t>C3.5.4 Utiliser les équipements de protection adaptés aux gestes à risques</t>
  </si>
  <si>
    <t>. Une blouse propre et couvrante est portée.
. Le matériel utilisé est nettoyé et rangé.
. La zone de travail est propre et remise en état. 
. Les appareils électriques sont mis hors tension</t>
  </si>
  <si>
    <t>. L'EPI est adapté à la morphologie du technicien.
. L'usage de l'EPI et de l'EPC est limité aux gestes à risque.
. La durée d'efficacité de l'EPI est respectée</t>
  </si>
  <si>
    <t>SE 1 : Montage traditionnel d'une PAC M ou M en cire -  Réalisation Maquette d'occlusion</t>
  </si>
  <si>
    <t>SE 3 : Fabrication d'une prothèse amovible partielle en résine auto-polymérisable</t>
  </si>
  <si>
    <t>SE 4 : Fabrication d'une prothèse amovible partielle en cire avec un PEI photo-polymérisable</t>
  </si>
  <si>
    <t>PÔLE 2        E31 Conception d’un élément prothétique à l’aide d’un système numérique</t>
  </si>
  <si>
    <t>SE 1 : Acquisition et conception numérique d’un modèle de travail pour une prothèse fixée avec un ou deux transfert(s)</t>
  </si>
  <si>
    <t xml:space="preserve">C2.1.1 Saisir les éléments de la fiche d’identification dans le logiciel de conception                             </t>
  </si>
  <si>
    <t xml:space="preserve">C2.1.2 Numériser l’empreinte ou les modèles de travail                                                                   </t>
  </si>
  <si>
    <t xml:space="preserve">C2.1.3 Gérer les fichiers numériques internes et externes                                                               </t>
  </si>
  <si>
    <t>.  Les informations utiles de la fiche de prescription sont repérées.
. Les données utiles de la fiche de prescription sont fidèlement retranscrites dans la fiche d’identification du logiciel.</t>
  </si>
  <si>
    <t>. Le modèle ou l’empreinte est positionné dans l’axe de la caméra du scanner.
. Une image exploitable est obtenue.</t>
  </si>
  <si>
    <t>. Le dossier source est repéré.
. Le fichier de travail est repéré dans le dossier source puis ouvert.
. La faisabilité numérique du travail est validée.</t>
  </si>
  <si>
    <t xml:space="preserve">C2.2.3 Valider l’axe d’insertion de l’élément prothétique                                                            </t>
  </si>
  <si>
    <t>C2.2 Préparer la zone de travail virtuelle</t>
  </si>
  <si>
    <t>C2.1 Acquérir les fichiers numériques exploitables</t>
  </si>
  <si>
    <t xml:space="preserve">C2.2.1 Retoucher la zone de travail                   </t>
  </si>
  <si>
    <t xml:space="preserve">C2.2.2 Exploiter les rapports d’occlusion                </t>
  </si>
  <si>
    <t xml:space="preserve">C2.2.6 Déterminer les limites cervicales de la préparation coronaire                                                  </t>
  </si>
  <si>
    <t>. La zone de la future conception prothétique est repérée.
. L’image numérique est rognée pour diminuer la taille du fichier.
. Une définition précise des zones de conception prothétiques est obtenue.</t>
  </si>
  <si>
    <t>. Les arcades en occlusion coïncident «matchent».
. Le rapport d’occlusion est contrôlé.</t>
  </si>
  <si>
    <t>. Le modèle est orienté dans les trois plans.
. L’axe d’insertion optimum est obtenu.</t>
  </si>
  <si>
    <t>. La limite cervicale proposée par le logiciel est visualisée.
. La position de la limite cervicale est optimisée.
. La position de la limite cervicale est validée</t>
  </si>
  <si>
    <t>C2.4  Finaliser la conception</t>
  </si>
  <si>
    <t xml:space="preserve">C2.4.1 Vérifier la conformité de la conception par un autocontrôle   </t>
  </si>
  <si>
    <t>C2.4.2 Finaliser la conception</t>
  </si>
  <si>
    <t xml:space="preserve">C2.4.3 Assurer l’archivage </t>
  </si>
  <si>
    <t>. Le contrôle visuel final du projet prothétique est réalisé dans les trois axes.
. La liste des critères d’auto-évaluation de la conformité du projet prothétique est renseignée.</t>
  </si>
  <si>
    <t>. Les résultats de l’auto-évaluation du projet prothétique sont transmis au supérieur hiérarchique.
. Le projet prothétique est transmis en FAO.</t>
  </si>
  <si>
    <t>. La fiche opérateur est renseignée.
. Le fichier de CAO est sauvegardé.</t>
  </si>
  <si>
    <t>Note U31 / 60</t>
  </si>
  <si>
    <t xml:space="preserve">SE 2 : Conception numérique de : 
- un inlay-core et une couronne et une armature unitaire sur le même modèle, OU 
- un bridge postérieur de trois éléments </t>
  </si>
  <si>
    <t xml:space="preserve">C2.3.3 Adapter la morphologie occlusale à la cinématique mandibulaire                                </t>
  </si>
  <si>
    <t xml:space="preserve">C2.3.2 Adapter les limites prothétiques               </t>
  </si>
  <si>
    <t xml:space="preserve">C2.3.1 Adapter le volume de la prothèse à l’anatomie buccale                                                                  </t>
  </si>
  <si>
    <t>. Les préformes adaptées au cas prothétique sont sélectionnées.
. Les épaisseurs sont ajustées en fonction de l’espace disponible.
. Les embrasures sont optimisées.
. Les points de contacts sont réglés.</t>
  </si>
  <si>
    <t>. Le tracé proposé respecte les indices biologiques.
. Le profil d’émergence est respecté.
. Les limites prothétiques correspondent au tracé</t>
  </si>
  <si>
    <t>. L’orientation de la table occlusale est en harmonie avec les dents proximales.
. L’occlusion statique est réglée.
. L’occlusion dynamique est réglée.</t>
  </si>
  <si>
    <t>C2.3 Modéliser un élément prothétique, à l'aide des paramètres anatomo-physiologiques, en appliquant la procédure du logiciel</t>
  </si>
  <si>
    <t>SE 3 : Conception numérique d’un châssis</t>
  </si>
  <si>
    <t>C2.2.4 Déterminer les indices biologiques</t>
  </si>
  <si>
    <t xml:space="preserve">C2.2.5 Analyser les zones de positionnement des crochets en prothèse amovible                                                   </t>
  </si>
  <si>
    <t>Coef3</t>
  </si>
  <si>
    <t>SE 4 : Conception numérique d’un PEI et d’une couronne anatomique</t>
  </si>
  <si>
    <t>. Les indices biologiques positifs sont distingués des indices négatifs.
. Les indices biologiques négatifs déchargés sont validés.</t>
  </si>
  <si>
    <t>E32</t>
  </si>
  <si>
    <t>E31</t>
  </si>
  <si>
    <t>PÔLE 3        E32 Réalisation d'un élément prothétique de façon traditionnelle ou à l'aide d'un système numérique</t>
  </si>
  <si>
    <t xml:space="preserve">PÔLE 3        E32 Réalisation d'un élément prothétique de façon traditionnelle ou à l'aide d'un système numérique </t>
  </si>
  <si>
    <t xml:space="preserve">Réalisation d'un élément prothétique de façon traditionnelle ou à l'aide d'un système numérique </t>
  </si>
  <si>
    <t>Acquisition et conception numérique d’un modèle de travail pour une prothèse fixée avec un ou deux transfert(s)</t>
  </si>
  <si>
    <t xml:space="preserve">Conception numérique de : 
- un inlay-core et une couronne et une armature unitaire sur le même modèle, OU 
- un bridge postérieur de trois éléments  </t>
  </si>
  <si>
    <t>Conception numérique d’un châssis</t>
  </si>
  <si>
    <t>Conception numérique d’un PEI et d’une couronne anatomique</t>
  </si>
  <si>
    <t xml:space="preserve">  2h</t>
  </si>
  <si>
    <t>Règlement d'examen Bac Pro TPD</t>
  </si>
  <si>
    <t>Arrêté du 20 février 2020</t>
  </si>
  <si>
    <t>U 3</t>
  </si>
  <si>
    <t>.   la définition de l’activité à réaliser, commande de travaux choisis parmi les activités auxquelles le candidat a déjà été formé et en conformité avec la définition de l’épreuve d’examen,</t>
  </si>
  <si>
    <t>.   les conditions de réalisation, temps imparti, documents, matériels et produits mis à disposition,</t>
  </si>
  <si>
    <t>L’apprenant est informé à l’avance de la date du CCF, ainsi que des conséquences d’une éventuelle absence par : inscription dans le carnet de correspondance, inscription dans le cahier de textes de la classe... Il n’y a pas d’obligation à envoyer des convocations individuelles à domicile mais cela peut être un choix de l’établissement.</t>
  </si>
  <si>
    <t>- Les évaluateurs observent l’activité de l’apprenant au cours de son déroulement. Alors que certaines compétences sont évaluées en fin d'épreuve, d'autres sont notées en cours d'épreuve.</t>
  </si>
  <si>
    <r>
      <t xml:space="preserve">Elle porte sur tout ou partie des </t>
    </r>
    <r>
      <rPr>
        <u/>
        <sz val="10"/>
        <color theme="1"/>
        <rFont val="Arial"/>
        <family val="2"/>
      </rPr>
      <t>compétences du pôle 2</t>
    </r>
    <r>
      <rPr>
        <sz val="10"/>
        <color theme="1"/>
        <rFont val="Arial"/>
        <family val="2"/>
      </rPr>
      <t xml:space="preserve"> : </t>
    </r>
  </si>
  <si>
    <r>
      <rPr>
        <b/>
        <sz val="10"/>
        <color theme="1"/>
        <rFont val="Arial"/>
        <family val="2"/>
      </rPr>
      <t xml:space="preserve">C2.1 </t>
    </r>
    <r>
      <rPr>
        <sz val="10"/>
        <color theme="1"/>
        <rFont val="Arial"/>
        <family val="2"/>
      </rPr>
      <t xml:space="preserve"> Acquérir les fichiers numériques exploitables</t>
    </r>
  </si>
  <si>
    <r>
      <rPr>
        <b/>
        <sz val="10"/>
        <color theme="1"/>
        <rFont val="Arial"/>
        <family val="2"/>
      </rPr>
      <t>C2.2</t>
    </r>
    <r>
      <rPr>
        <sz val="10"/>
        <color theme="1"/>
        <rFont val="Arial"/>
        <family val="2"/>
      </rPr>
      <t xml:space="preserve"> Préparer la zone de travail virtuelle</t>
    </r>
  </si>
  <si>
    <r>
      <rPr>
        <b/>
        <sz val="10"/>
        <color theme="1"/>
        <rFont val="Arial"/>
        <family val="2"/>
      </rPr>
      <t>C2.3</t>
    </r>
    <r>
      <rPr>
        <sz val="10"/>
        <color theme="1"/>
        <rFont val="Arial"/>
        <family val="2"/>
      </rPr>
      <t xml:space="preserve"> Modéliser un élément prothétique, à l'aide des paramètres anatomo-physiologiques, en appliquant la procédure du logiciel</t>
    </r>
  </si>
  <si>
    <t>La conception à l’aide d’un système numérique permet d’évaluer :
   - la maîtrise des techniques de conception 
   - l’aptitude à contrôler son travail en cours de conception 
   - l’aptitude à faire contrôler son travail en cours de conception par un membre du jury 
   - l’aptitude à contrôler le ou les éléments conçus 
   - l’aptitude à respecter les règles d’ergonomie 
   - l’aptitude à gérer le temps imparti</t>
  </si>
  <si>
    <r>
      <rPr>
        <b/>
        <sz val="10"/>
        <color theme="1"/>
        <rFont val="Arial"/>
        <family val="2"/>
      </rPr>
      <t>C2.4</t>
    </r>
    <r>
      <rPr>
        <sz val="10"/>
        <color theme="1"/>
        <rFont val="Arial"/>
        <family val="2"/>
      </rPr>
      <t xml:space="preserve"> Finaliser la conception</t>
    </r>
  </si>
  <si>
    <r>
      <rPr>
        <b/>
        <sz val="10"/>
        <color theme="1"/>
        <rFont val="Arial"/>
        <family val="2"/>
      </rPr>
      <t>Epreuve pratique : 2 heures</t>
    </r>
    <r>
      <rPr>
        <sz val="10"/>
        <color theme="1"/>
        <rFont val="Arial"/>
        <family val="2"/>
      </rPr>
      <t xml:space="preserve">
A partir d'une situation professionnelle donnée, le candidat réalise à l’aide d’un système numérique un ou plusieurs éléments énumérés ci-après :                                                                                                                                                                   - un modèle virtuel                                                                                                                                                                    - un porte empreinte individualisé pour prothèse amovible partielle                                                                                                                                                                                                                                        - une prothèse fixée : inlay- couronne, armature unitaire et bridge anatomique postérieur de trois éléments                                                                                                                                                                                - une prothèse amovible partielle à infrastructure métallique ou autre matériau selon la classification de Kennedy.                                                                                                                                                                     La notation se déroule en deux temps : une notation en cours d’épreuve et une notation en fin d’épreuve. </t>
    </r>
  </si>
  <si>
    <t xml:space="preserve">Au cours de l'année de terminale </t>
  </si>
  <si>
    <t xml:space="preserve">60 points   </t>
  </si>
  <si>
    <t>E31  CONCEPTION D’UN ELEMENT PROTHETIQUE A L’AIDE D’UN SYSTEME NUMERIQUE       Coefficient : 3</t>
  </si>
  <si>
    <t>E32  REALISATION D’UN ELEMENT PROTHETIQUE DE FAÇON TRADITIONNELLE OU A L’AIDE D’UN SYSTEME NUMERIQUE                         Coefficient : 9</t>
  </si>
  <si>
    <t>Structure de l’évaluation des épreuves professionnelles du Bac pro TPD</t>
  </si>
  <si>
    <t>Deux situation d’évaluation dépendantes et pouvant être dissociées dans le temps</t>
  </si>
  <si>
    <r>
      <t>­</t>
    </r>
    <r>
      <rPr>
        <sz val="7"/>
        <color rgb="FF00000A"/>
        <rFont val="Arial"/>
        <family val="2"/>
      </rPr>
      <t xml:space="preserve">     </t>
    </r>
    <r>
      <rPr>
        <sz val="10"/>
        <color rgb="FF000000"/>
        <rFont val="Arial"/>
        <family val="2"/>
      </rPr>
      <t>A</t>
    </r>
    <r>
      <rPr>
        <sz val="10"/>
        <color rgb="FF00000A"/>
        <rFont val="Arial"/>
        <family val="2"/>
      </rPr>
      <t xml:space="preserve"> communication professionnelle</t>
    </r>
  </si>
  <si>
    <r>
      <t>­</t>
    </r>
    <r>
      <rPr>
        <sz val="7"/>
        <color rgb="FF00000A"/>
        <rFont val="Arial"/>
        <family val="2"/>
      </rPr>
      <t xml:space="preserve">     </t>
    </r>
    <r>
      <rPr>
        <sz val="10"/>
        <color rgb="FF00000A"/>
        <rFont val="Arial"/>
        <family val="2"/>
      </rPr>
      <t xml:space="preserve">B </t>
    </r>
    <r>
      <rPr>
        <sz val="10"/>
        <color rgb="FF000000"/>
        <rFont val="Arial"/>
        <family val="2"/>
      </rPr>
      <t>anatomie et physiologie de la sphère bucco-dentaire</t>
    </r>
  </si>
  <si>
    <r>
      <t>­</t>
    </r>
    <r>
      <rPr>
        <sz val="7"/>
        <color rgb="FF00000A"/>
        <rFont val="Arial"/>
        <family val="2"/>
      </rPr>
      <t xml:space="preserve">     </t>
    </r>
    <r>
      <rPr>
        <sz val="10"/>
        <color rgb="FF000000"/>
        <rFont val="Arial"/>
        <family val="2"/>
      </rPr>
      <t>C technologie de conception</t>
    </r>
  </si>
  <si>
    <r>
      <t>­</t>
    </r>
    <r>
      <rPr>
        <sz val="7"/>
        <color rgb="FF00000A"/>
        <rFont val="Arial"/>
        <family val="2"/>
      </rPr>
      <t xml:space="preserve">     </t>
    </r>
    <r>
      <rPr>
        <sz val="10"/>
        <color rgb="FF000000"/>
        <rFont val="Arial"/>
        <family val="2"/>
      </rPr>
      <t>D technologie de fabrication</t>
    </r>
  </si>
  <si>
    <r>
      <t>­</t>
    </r>
    <r>
      <rPr>
        <sz val="7"/>
        <color rgb="FF00000A"/>
        <rFont val="Arial"/>
        <family val="2"/>
      </rPr>
      <t xml:space="preserve">     </t>
    </r>
    <r>
      <rPr>
        <sz val="10"/>
        <color rgb="FF000000"/>
        <rFont val="Arial"/>
        <family val="2"/>
      </rPr>
      <t>E technologie des matériels</t>
    </r>
  </si>
  <si>
    <r>
      <t>­</t>
    </r>
    <r>
      <rPr>
        <sz val="7"/>
        <color rgb="FF00000A"/>
        <rFont val="Arial"/>
        <family val="2"/>
      </rPr>
      <t xml:space="preserve">     </t>
    </r>
    <r>
      <rPr>
        <sz val="10"/>
        <color rgb="FF000000"/>
        <rFont val="Arial"/>
        <family val="2"/>
      </rPr>
      <t>F technologie des matériaux</t>
    </r>
  </si>
  <si>
    <r>
      <t>­</t>
    </r>
    <r>
      <rPr>
        <sz val="7"/>
        <color rgb="FF00000A"/>
        <rFont val="Arial"/>
        <family val="2"/>
      </rPr>
      <t xml:space="preserve">     </t>
    </r>
    <r>
      <rPr>
        <sz val="10"/>
        <color rgb="FF000000"/>
        <rFont val="Arial"/>
        <family val="2"/>
      </rPr>
      <t>G hygiène, qualité, sécurité, environnement</t>
    </r>
  </si>
  <si>
    <t>La fabrication traditionnelle ou à l’aide d’un système numérique permet d’évaluer l'aptitude du candidat à :</t>
  </si>
  <si>
    <t>. organiser et à gérer sa zone de travail 
. maîtriser les techniques de fabrication 
. contrôler son travail en cours de fabrication 
. faire contrôler son travail par un membre du jury
. contrôler le ou les produits fabriqués 
. respecter les règles d’hygiène, de sécurité, d’ergonomie 
. économiser les fluides et les matériaux 
. gérer les déchets 
. gérer le temps imparti</t>
  </si>
  <si>
    <t xml:space="preserve">A partir d'une ou de plusieurs situation(s) professionnelle(s), le candidat élabore de façon traditionnelle ou numérique un ou plusieurs éléments énumérés ci-après :  
­	 un inlay-core                                                                                                                                                                                         - une couronne 
­	 une armature unitaire postérieure 
­	 un modelage d'une dent postérieure 
­	 un porte empreinte individualisé 
­	 une maquette d'occlusion 
­	 une prothèse amovible partielle en cire ou en résine auto-polymérisable 
­	 une prothèse amovible partielle à infrastructure métallique 
­	 un montage traditionnel d’une prothèse amovible complète maxillaire ou mandibulaire en cire (avec un modèle antagoniste adapté au choix du concept occlusal)                                                                                                                                                                      La notation se déroule en deux temps : une notation en cours d’épreuve et une notation en fin d’épreuve. </t>
  </si>
  <si>
    <t>Commission d'évaluation : un professseur de prothèse dentaire et un professionnel dans la mesure du possible.</t>
  </si>
  <si>
    <t>Situation d'évaluation pratique : 8 heures</t>
  </si>
  <si>
    <t>Situation d'évaluation écrite : 3 heures</t>
  </si>
  <si>
    <t xml:space="preserve"> 120 points</t>
  </si>
  <si>
    <t>60 points</t>
  </si>
  <si>
    <t>En fin d’année de terminale</t>
  </si>
  <si>
    <t>Les situations d’évaluation sont élaborées par des enseignants de prothèse dentaire et éventuellement des enseignants de Biotechnologies Santé-Environnement. Des professionnels sont associés aux professeurs.</t>
  </si>
  <si>
    <t>A l’aide d’un dossier technique, la situation d’évaluation permet au candidat d’analyser une ou plusieurs fiches de prescription de prothèse(s) et de procéder à l’étude technologique de sa ou ses fabrication(s). Le sujet doit permettre de vérifier également que le candidat est capable de représenter par le dessin tout ou partie d’une dent. 
Le dossier technique d’un maximum de 8 pages peut comporter un plan de laboratoire, des documents techniques de matériaux, des matériels, des fiches de postes, des fiches de procédures, des fiches de traçabilité, des fiches de gestion de stock, des fiches de vie et de données de sécurité…</t>
  </si>
  <si>
    <t>L’étude de situations professionnelles permet d’évaluer :</t>
  </si>
  <si>
    <t>. l’analyse d’une prescription 
. l’aptitude à mobiliser des connaissances relatives aux savoir-faire
. l'aptitude à exploiter des éléments d’un dossier technique 
. la maîtrise des connaissances scientifiques, technologiques et réglementaires 
. la pertinence des solutions proposées 
. la rigueur du vocabulaire scientifique, technique et professionnel 
. la qualité de l'expression écrite 
. la présentation de la copie</t>
  </si>
  <si>
    <t>Fichier STL, progiciel, scanner - Grilles d'évaluation</t>
  </si>
  <si>
    <t>Modèle maxillaire ou mandibulaire avec l’antagoniste, modèle de la maquette avec l’antagoniste, articulateur, table de transfert, modèles de travail avec l’antagoniste pour inlay-core, dossier de conception numérique (archivage fichier STL), fichier STL PAPIM, paralléliseur... Grilles d'évaluation.</t>
  </si>
  <si>
    <r>
      <rPr>
        <b/>
        <sz val="11"/>
        <color theme="1"/>
        <rFont val="Arial"/>
        <family val="2"/>
      </rPr>
      <t>E31</t>
    </r>
    <r>
      <rPr>
        <sz val="11"/>
        <color theme="1"/>
        <rFont val="Arial"/>
        <family val="2"/>
      </rPr>
      <t> : Conception d’un élément prothétique à l’aide d’un système numérique</t>
    </r>
  </si>
  <si>
    <t>U32 A / 60</t>
  </si>
  <si>
    <t>U32 B / 120</t>
  </si>
  <si>
    <t>U31 / 60</t>
  </si>
  <si>
    <t xml:space="preserve">Nom et prénom de l'élève </t>
  </si>
  <si>
    <t>Définition de l'épreuve, situations professionnelles, documents techniques…</t>
  </si>
  <si>
    <r>
      <t>Fabrication d'u</t>
    </r>
    <r>
      <rPr>
        <sz val="10"/>
        <color rgb="FF000000"/>
        <rFont val="Arial"/>
        <family val="2"/>
      </rPr>
      <t xml:space="preserve">ne couronne traditionnelle en cire </t>
    </r>
  </si>
  <si>
    <r>
      <t xml:space="preserve">Fabrication d'une </t>
    </r>
    <r>
      <rPr>
        <sz val="10"/>
        <color rgb="FF000000"/>
        <rFont val="Arial"/>
        <family val="2"/>
      </rPr>
      <t xml:space="preserve">prothèse amovible partielle </t>
    </r>
    <r>
      <rPr>
        <sz val="10"/>
        <color theme="1"/>
        <rFont val="Arial"/>
        <family val="2"/>
      </rPr>
      <t>en cire avec un PEI photo-polymérisable</t>
    </r>
  </si>
  <si>
    <t>Note U32A / 60*</t>
  </si>
  <si>
    <t xml:space="preserve">* Reporter dans la case F19 la note obtenue </t>
  </si>
  <si>
    <t xml:space="preserve">* Reporter dans la case F21 la note obtenue </t>
  </si>
  <si>
    <t xml:space="preserve">* Reporter dans la case F23 la note obtenue </t>
  </si>
  <si>
    <t xml:space="preserve">* Reporter dans la case F24 la note obtenue </t>
  </si>
  <si>
    <t xml:space="preserve">C3.3.1 Sélectionner le fichier STL en vue de l’impression 3D </t>
  </si>
  <si>
    <t xml:space="preserve">C3.3.2 Préparer le fichier STL en vue de l’impression 3D   </t>
  </si>
  <si>
    <t xml:space="preserve">C3.3.3 Vérifier les paramètres relatifs au fichier de production dans l’unité d’impression 3D  </t>
  </si>
  <si>
    <t xml:space="preserve">C3.3.4 Utiliser les équipements de protection </t>
  </si>
  <si>
    <t xml:space="preserve">C3.3.5 Réaliser les traitements physiques et chimiques sur la pièce produite  </t>
  </si>
  <si>
    <t>. Les plans de référence sont respectés.
. Le volume des modèles est adapté au type de l’élément prothétique à réaliser.
. L’indexage est conforme à la technique de préparation choisie.
. Le fractionnement permet un repositionnement précis du MPU.
. La limite cervicale est visualisée.</t>
  </si>
  <si>
    <t>. La ligne guide est définie par rapport à l’axe d’insertion.
. Le crochet est réalisé en respectant la triade de Housset.
. La queue du crochet est positionnée dans l’espace prothétique.</t>
  </si>
  <si>
    <t>E6 - Épreuve d’arts appliqués et cultures artistiques (*)</t>
  </si>
  <si>
    <t>E7 - Épreuve d’éducation physique et sportive (*)</t>
  </si>
  <si>
    <t>Épreuves facultatives (2)(*)</t>
  </si>
  <si>
    <t>Prévention-santé-environnement (*)</t>
  </si>
  <si>
    <r>
      <t>Sous-épreuve E51</t>
    </r>
    <r>
      <rPr>
        <sz val="9"/>
        <color rgb="FF000000"/>
        <rFont val="Arial"/>
        <family val="2"/>
      </rPr>
      <t xml:space="preserve"> : Français (</t>
    </r>
    <r>
      <rPr>
        <b/>
        <sz val="9"/>
        <color rgb="FF000000"/>
        <rFont val="Arial"/>
        <family val="2"/>
      </rPr>
      <t>*</t>
    </r>
    <r>
      <rPr>
        <sz val="9"/>
        <color rgb="FF000000"/>
        <rFont val="Arial"/>
        <family val="2"/>
      </rPr>
      <t>)</t>
    </r>
  </si>
  <si>
    <r>
      <t xml:space="preserve">Sous-épreuve E52 </t>
    </r>
    <r>
      <rPr>
        <sz val="9"/>
        <color theme="1"/>
        <rFont val="Arial"/>
        <family val="2"/>
      </rPr>
      <t>: Histoire-géographie et enseignement moral et civique (</t>
    </r>
    <r>
      <rPr>
        <b/>
        <sz val="9"/>
        <color theme="1"/>
        <rFont val="Arial"/>
        <family val="2"/>
      </rPr>
      <t>*</t>
    </r>
    <r>
      <rPr>
        <sz val="9"/>
        <color theme="1"/>
        <rFont val="Arial"/>
        <family val="2"/>
      </rPr>
      <t>)</t>
    </r>
  </si>
  <si>
    <r>
      <t>Sous-épreuve E11</t>
    </r>
    <r>
      <rPr>
        <sz val="9"/>
        <color rgb="FF000000"/>
        <rFont val="Arial"/>
        <family val="2"/>
      </rPr>
      <t xml:space="preserve"> : Mathématiques </t>
    </r>
    <r>
      <rPr>
        <b/>
        <sz val="9"/>
        <color rgb="FF000000"/>
        <rFont val="Arial"/>
        <family val="2"/>
      </rPr>
      <t>(*)</t>
    </r>
  </si>
  <si>
    <t>Physique-chimie (*)</t>
  </si>
  <si>
    <t>Economie - gestion (*)</t>
  </si>
  <si>
    <t>(1) Dont 5 minutes de préparation. (2) Le candidat peut choisir une ou deux unités facultatives parmi les unités possibles, les conditions sont</t>
  </si>
  <si>
    <t xml:space="preserve"> fixées par la réglementation en vigueur. La langue vivante choisie au titre de l’épreuve facultative est obligatoirement différente de celle</t>
  </si>
  <si>
    <t xml:space="preserve"> choisie au titre de l’épreuve obligatoire. Seuls les points excédant 10 sont pris en compte pour le calcul de la moyenne générale en vue</t>
  </si>
  <si>
    <t xml:space="preserve">
 de 20 min, dont 5 minutes de préparation. </t>
  </si>
  <si>
    <t xml:space="preserve"> de l’obtention du diplôme et de l’attribution d’une mention. L’épreuve est effectuée en mode ponctuel terminal, elle est orale  d’une durée</t>
  </si>
  <si>
    <t xml:space="preserve">(*) Information : en conséquence de la publication des arrêtés du 3 avril 2019 et du 3 février 2020 fixant les nouveaux programmes </t>
  </si>
  <si>
    <t xml:space="preserve"> à être redéfinis par un arrêté ministériel publié ultérieurement .</t>
  </si>
  <si>
    <t>d’enseignement général de baccalauréat professionnel, les intitulés, coefficients, modalités et durées des épreuves 
générales sont appelés</t>
  </si>
  <si>
    <t>.  les critères d’évaluation.</t>
  </si>
  <si>
    <t>Le groupe de travail a fait le choix de proposer des situations d'évaluation, 4 pour U31 et 5 pour U32. Le centre d'examen choisira parmi ces situations celle qu'il soumettra aux élèves en fonction de la progression pédagogique élaborée par l'équipe.</t>
  </si>
  <si>
    <t>U32 B : partie pratique</t>
  </si>
  <si>
    <t>U32 A : partie écrite</t>
  </si>
  <si>
    <r>
      <t xml:space="preserve">La partie U32 A permet de vérifier que le candidat est capable, </t>
    </r>
    <r>
      <rPr>
        <b/>
        <sz val="11"/>
        <color theme="1"/>
        <rFont val="Calibri"/>
        <family val="2"/>
        <scheme val="minor"/>
      </rPr>
      <t xml:space="preserve">à partir de situations de fabrication traditionnelle ou numérique </t>
    </r>
  </si>
  <si>
    <r>
      <rPr>
        <b/>
        <sz val="11"/>
        <color theme="1"/>
        <rFont val="Calibri"/>
        <family val="2"/>
        <scheme val="minor"/>
      </rPr>
      <t>de la partie U32 B</t>
    </r>
    <r>
      <rPr>
        <sz val="11"/>
        <color theme="1"/>
        <rFont val="Calibri"/>
        <family val="2"/>
        <scheme val="minor"/>
      </rPr>
      <t>, de mobiliser tout ou partie des savoirs associés aux compétences C3.1 - C3.2 - C3.3 - C3.4 et C3.5.</t>
    </r>
  </si>
  <si>
    <t>Coef9</t>
  </si>
  <si>
    <r>
      <t xml:space="preserve">Pour mettre en œuvre le CCF de l'épreuve U31, le centre d'examen choisira une </t>
    </r>
    <r>
      <rPr>
        <b/>
        <sz val="11"/>
        <color theme="1"/>
        <rFont val="Calibri"/>
        <family val="2"/>
        <scheme val="minor"/>
      </rPr>
      <t>situation d'évaluation (SE)</t>
    </r>
    <r>
      <rPr>
        <sz val="11"/>
        <color theme="1"/>
        <rFont val="Calibri"/>
        <family val="2"/>
        <scheme val="minor"/>
      </rPr>
      <t xml:space="preserve"> dans la liste suivante :</t>
    </r>
  </si>
  <si>
    <r>
      <t xml:space="preserve">Pour mettre en œuvre le CCF de l'épreuve U32, le centre d'examen choisira une </t>
    </r>
    <r>
      <rPr>
        <b/>
        <sz val="11"/>
        <color theme="1"/>
        <rFont val="Calibri"/>
        <family val="2"/>
        <scheme val="minor"/>
      </rPr>
      <t>situation d'évaluation (SE)</t>
    </r>
    <r>
      <rPr>
        <sz val="11"/>
        <color theme="1"/>
        <rFont val="Calibri"/>
        <family val="2"/>
        <scheme val="minor"/>
      </rPr>
      <t xml:space="preserve"> dans la liste suivante :</t>
    </r>
  </si>
  <si>
    <t xml:space="preserve">Le dossier technique de la situation d’évaluation, le sujet U32A et la grille de notation, ainsi que les attestations de PFMP sont regroupés dans un dossier CCF de l’apprenant. </t>
  </si>
  <si>
    <t xml:space="preserve"> formation</t>
  </si>
  <si>
    <t>Centre de</t>
  </si>
  <si>
    <t>Baccalauréat professionnel</t>
  </si>
  <si>
    <t>Contrôle en cours de formation</t>
  </si>
  <si>
    <t xml:space="preserve">            DOSSIER</t>
  </si>
  <si>
    <t xml:space="preserve">                       Technicien en prothèse dentaire</t>
  </si>
  <si>
    <r>
      <rPr>
        <b/>
        <sz val="11"/>
        <color theme="1"/>
        <rFont val="Arial"/>
        <family val="2"/>
      </rPr>
      <t>E32</t>
    </r>
    <r>
      <rPr>
        <sz val="11"/>
        <color theme="1"/>
        <rFont val="Arial"/>
        <family val="2"/>
      </rPr>
      <t xml:space="preserve"> : Réalisation d'un élément prothétique de façon traditionnelle ou à l'aide </t>
    </r>
  </si>
  <si>
    <t xml:space="preserve">d'un système numérique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</si>
</sst>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Arial"/>
      <family val="2"/>
    </font>
    <font>
      <b/>
      <sz val="10"/>
      <color theme="1"/>
      <name val="Arial"/>
      <family val="2"/>
    </font>
    <font>
      <sz val="9"/>
      <color theme="1"/>
      <name val="Arial"/>
      <family val="2"/>
    </font>
    <font>
      <sz val="10"/>
      <name val="Arial"/>
      <family val="2"/>
    </font>
    <font>
      <b/>
      <sz val="10"/>
      <color theme="1"/>
      <name val="Calibri"/>
      <family val="2"/>
      <scheme val="minor"/>
    </font>
    <font>
      <b/>
      <sz val="12"/>
      <color rgb="FFFF0000"/>
      <name val="Arial"/>
      <family val="2"/>
    </font>
    <font>
      <b/>
      <sz val="8"/>
      <color theme="1"/>
      <name val="Arial"/>
      <family val="2"/>
    </font>
    <font>
      <sz val="10"/>
      <color theme="1"/>
      <name val="Calibri"/>
      <family val="2"/>
      <scheme val="minor"/>
    </font>
    <font>
      <b/>
      <sz val="9"/>
      <color theme="4"/>
      <name val="Arial"/>
      <family val="2"/>
    </font>
    <font>
      <b/>
      <sz val="12"/>
      <color theme="1"/>
      <name val="Arial"/>
      <family val="2"/>
    </font>
    <font>
      <b/>
      <sz val="11"/>
      <color theme="1"/>
      <name val="Calibri"/>
      <family val="2"/>
      <scheme val="minor"/>
    </font>
    <font>
      <sz val="7"/>
      <color rgb="FF000000"/>
      <name val="Arial"/>
      <family val="2"/>
    </font>
    <font>
      <sz val="12"/>
      <color rgb="FF000000"/>
      <name val="Arial"/>
      <family val="2"/>
    </font>
    <font>
      <b/>
      <sz val="9"/>
      <color rgb="FF000000"/>
      <name val="Arial"/>
      <family val="2"/>
    </font>
    <font>
      <b/>
      <sz val="8"/>
      <color rgb="FF000000"/>
      <name val="Arial"/>
      <family val="2"/>
    </font>
    <font>
      <sz val="12"/>
      <color theme="1"/>
      <name val="Arial"/>
      <family val="2"/>
    </font>
    <font>
      <b/>
      <sz val="9"/>
      <color theme="1"/>
      <name val="Arial"/>
      <family val="2"/>
    </font>
    <font>
      <sz val="9"/>
      <color rgb="FF000000"/>
      <name val="Arial"/>
      <family val="2"/>
    </font>
    <font>
      <b/>
      <sz val="26"/>
      <color theme="1"/>
      <name val="Arial"/>
      <family val="2"/>
    </font>
    <font>
      <sz val="12"/>
      <color theme="1"/>
      <name val="Times New Roman"/>
      <family val="1"/>
    </font>
    <font>
      <b/>
      <sz val="18"/>
      <color theme="1"/>
      <name val="Arial"/>
      <family val="2"/>
    </font>
    <font>
      <b/>
      <sz val="14"/>
      <color theme="1"/>
      <name val="Arial"/>
      <family val="2"/>
    </font>
    <font>
      <u/>
      <sz val="12"/>
      <color theme="1"/>
      <name val="Arial"/>
      <family val="2"/>
    </font>
    <font>
      <sz val="14"/>
      <color theme="1"/>
      <name val="Arial"/>
      <family val="2"/>
    </font>
    <font>
      <sz val="14"/>
      <color theme="1"/>
      <name val="Calibri"/>
      <family val="2"/>
      <scheme val="minor"/>
    </font>
    <font>
      <u/>
      <sz val="10"/>
      <color theme="1"/>
      <name val="Arial"/>
      <family val="2"/>
    </font>
    <font>
      <b/>
      <sz val="10"/>
      <color rgb="FFFF0000"/>
      <name val="Calibri"/>
      <family val="2"/>
      <scheme val="minor"/>
    </font>
    <font>
      <b/>
      <sz val="10"/>
      <color rgb="FF0070C0"/>
      <name val="Calibri"/>
      <family val="2"/>
      <scheme val="minor"/>
    </font>
    <font>
      <sz val="11"/>
      <color rgb="FFFF0000"/>
      <name val="Calibri"/>
      <family val="2"/>
      <scheme val="minor"/>
    </font>
    <font>
      <b/>
      <sz val="11"/>
      <color rgb="FFFF0000"/>
      <name val="Calibri"/>
      <family val="2"/>
      <scheme val="minor"/>
    </font>
    <font>
      <b/>
      <sz val="10"/>
      <color rgb="FFFF0000"/>
      <name val="Arial"/>
      <family val="2"/>
    </font>
    <font>
      <sz val="10"/>
      <color rgb="FF000000"/>
      <name val="Arial"/>
      <family val="2"/>
    </font>
    <font>
      <sz val="10"/>
      <color rgb="FF00000A"/>
      <name val="Arial"/>
      <family val="2"/>
    </font>
    <font>
      <i/>
      <sz val="9"/>
      <color theme="1"/>
      <name val="Arial"/>
      <family val="2"/>
    </font>
    <font>
      <b/>
      <sz val="10"/>
      <color rgb="FF000000"/>
      <name val="Arial"/>
      <family val="2"/>
    </font>
    <font>
      <b/>
      <sz val="10"/>
      <color rgb="FF00000A"/>
      <name val="Arial"/>
      <family val="2"/>
    </font>
    <font>
      <u/>
      <sz val="10"/>
      <color rgb="FF00000A"/>
      <name val="Arial"/>
      <family val="2"/>
    </font>
    <font>
      <u/>
      <sz val="10"/>
      <color rgb="FF000000"/>
      <name val="Arial"/>
      <family val="2"/>
    </font>
    <font>
      <sz val="8"/>
      <color theme="1"/>
      <name val="Arial"/>
      <family val="2"/>
    </font>
    <font>
      <sz val="10"/>
      <color rgb="FFFF0000"/>
      <name val="Arial"/>
      <family val="2"/>
    </font>
    <font>
      <sz val="10"/>
      <color rgb="FF0070C0"/>
      <name val="Arial"/>
      <family val="2"/>
    </font>
    <font>
      <sz val="10"/>
      <color rgb="FF00B050"/>
      <name val="Arial"/>
      <family val="2"/>
    </font>
    <font>
      <sz val="7"/>
      <color rgb="FF00000A"/>
      <name val="Arial"/>
      <family val="2"/>
    </font>
    <font>
      <sz val="9"/>
      <color theme="1"/>
      <name val="Calibri"/>
      <family val="2"/>
      <scheme val="minor"/>
    </font>
    <font>
      <b/>
      <sz val="11"/>
      <color rgb="FF0070C0"/>
      <name val="Calibri"/>
      <family val="2"/>
      <scheme val="minor"/>
    </font>
  </fonts>
  <fills count="16">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9D9D9"/>
        <bgColor indexed="64"/>
      </patternFill>
    </fill>
    <fill>
      <patternFill patternType="solid">
        <fgColor rgb="FFFF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s>
  <borders count="10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auto="1"/>
      </left>
      <right/>
      <top/>
      <bottom/>
      <diagonal/>
    </border>
    <border>
      <left style="thin">
        <color auto="1"/>
      </left>
      <right style="thin">
        <color auto="1"/>
      </right>
      <top/>
      <bottom/>
      <diagonal/>
    </border>
    <border>
      <left/>
      <right/>
      <top style="medium">
        <color indexed="64"/>
      </top>
      <bottom style="thin">
        <color indexed="64"/>
      </bottom>
      <diagonal/>
    </border>
    <border>
      <left style="thin">
        <color auto="1"/>
      </left>
      <right style="medium">
        <color auto="1"/>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right style="thick">
        <color indexed="64"/>
      </right>
      <top style="thick">
        <color rgb="FF000000"/>
      </top>
      <bottom/>
      <diagonal/>
    </border>
    <border>
      <left style="thick">
        <color rgb="FF000000"/>
      </left>
      <right/>
      <top/>
      <bottom/>
      <diagonal/>
    </border>
    <border>
      <left/>
      <right style="thick">
        <color rgb="FF000000"/>
      </right>
      <top/>
      <bottom/>
      <diagonal/>
    </border>
    <border>
      <left/>
      <right style="thick">
        <color indexed="64"/>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indexed="64"/>
      </right>
      <top/>
      <bottom style="thick">
        <color rgb="FF000000"/>
      </bottom>
      <diagonal/>
    </border>
    <border>
      <left style="thick">
        <color rgb="FF000000"/>
      </left>
      <right style="medium">
        <color rgb="FF000000"/>
      </right>
      <top/>
      <bottom style="thick">
        <color rgb="FF000000"/>
      </bottom>
      <diagonal/>
    </border>
    <border>
      <left/>
      <right style="thick">
        <color rgb="FF000000"/>
      </right>
      <top/>
      <bottom style="medium">
        <color rgb="FF000000"/>
      </bottom>
      <diagonal/>
    </border>
    <border>
      <left style="thick">
        <color rgb="FF000000"/>
      </left>
      <right style="medium">
        <color rgb="FF000000"/>
      </right>
      <top/>
      <bottom/>
      <diagonal/>
    </border>
    <border>
      <left style="thick">
        <color indexed="64"/>
      </left>
      <right style="medium">
        <color rgb="FF000000"/>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ck">
        <color rgb="FF000000"/>
      </left>
      <right/>
      <top/>
      <bottom style="medium">
        <color rgb="FF000000"/>
      </bottom>
      <diagonal/>
    </border>
    <border>
      <left/>
      <right style="thick">
        <color indexed="64"/>
      </right>
      <top/>
      <bottom style="medium">
        <color rgb="FF000000"/>
      </bottom>
      <diagonal/>
    </border>
    <border>
      <left style="thick">
        <color rgb="FF000000"/>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ck">
        <color rgb="FF000000"/>
      </left>
      <right style="thin">
        <color indexed="64"/>
      </right>
      <top style="thick">
        <color rgb="FF000000"/>
      </top>
      <bottom style="thick">
        <color rgb="FF000000"/>
      </bottom>
      <diagonal/>
    </border>
    <border>
      <left style="thin">
        <color indexed="64"/>
      </left>
      <right style="thick">
        <color rgb="FF000000"/>
      </right>
      <top style="thick">
        <color rgb="FF000000"/>
      </top>
      <bottom style="thick">
        <color rgb="FF000000"/>
      </bottom>
      <diagonal/>
    </border>
    <border>
      <left style="thin">
        <color indexed="64"/>
      </left>
      <right style="thick">
        <color rgb="FF000000"/>
      </right>
      <top style="thick">
        <color rgb="FF000000"/>
      </top>
      <bottom/>
      <diagonal/>
    </border>
    <border>
      <left style="thin">
        <color indexed="64"/>
      </left>
      <right style="thick">
        <color rgb="FF000000"/>
      </right>
      <top/>
      <bottom style="thick">
        <color rgb="FF000000"/>
      </bottom>
      <diagonal/>
    </border>
    <border>
      <left style="thin">
        <color indexed="64"/>
      </left>
      <right style="thick">
        <color rgb="FF000000"/>
      </right>
      <top style="medium">
        <color rgb="FF000000"/>
      </top>
      <bottom style="thick">
        <color rgb="FF000000"/>
      </bottom>
      <diagonal/>
    </border>
    <border>
      <left style="thick">
        <color rgb="FF000000"/>
      </left>
      <right style="thin">
        <color indexed="64"/>
      </right>
      <top style="thick">
        <color rgb="FF000000"/>
      </top>
      <bottom/>
      <diagonal/>
    </border>
    <border>
      <left style="thick">
        <color rgb="FF000000"/>
      </left>
      <right style="thin">
        <color indexed="64"/>
      </right>
      <top/>
      <bottom style="thick">
        <color rgb="FF000000"/>
      </bottom>
      <diagonal/>
    </border>
    <border>
      <left style="medium">
        <color rgb="FF000000"/>
      </left>
      <right style="thin">
        <color indexed="64"/>
      </right>
      <top style="thick">
        <color rgb="FF000000"/>
      </top>
      <bottom style="thick">
        <color rgb="FF000000"/>
      </bottom>
      <diagonal/>
    </border>
    <border>
      <left style="medium">
        <color rgb="FF000000"/>
      </left>
      <right style="thin">
        <color indexed="64"/>
      </right>
      <top style="thick">
        <color rgb="FF000000"/>
      </top>
      <bottom/>
      <diagonal/>
    </border>
    <border>
      <left style="medium">
        <color rgb="FF000000"/>
      </left>
      <right style="thin">
        <color indexed="64"/>
      </right>
      <top/>
      <bottom style="thick">
        <color rgb="FF000000"/>
      </bottom>
      <diagonal/>
    </border>
    <border>
      <left style="thin">
        <color indexed="64"/>
      </left>
      <right style="thick">
        <color rgb="FF000000"/>
      </right>
      <top/>
      <bottom style="medium">
        <color rgb="FF000000"/>
      </bottom>
      <diagonal/>
    </border>
    <border>
      <left style="thick">
        <color rgb="FF000000"/>
      </left>
      <right style="thin">
        <color indexed="64"/>
      </right>
      <top style="medium">
        <color rgb="FF000000"/>
      </top>
      <bottom style="thick">
        <color rgb="FF000000"/>
      </bottom>
      <diagonal/>
    </border>
    <border>
      <left style="medium">
        <color rgb="FF000000"/>
      </left>
      <right/>
      <top style="thick">
        <color rgb="FF000000"/>
      </top>
      <bottom/>
      <diagonal/>
    </border>
    <border>
      <left style="thick">
        <color rgb="FF000000"/>
      </left>
      <right style="medium">
        <color rgb="FF000000"/>
      </right>
      <top style="thick">
        <color rgb="FF000000"/>
      </top>
      <bottom style="thin">
        <color indexed="64"/>
      </bottom>
      <diagonal/>
    </border>
    <border>
      <left style="thick">
        <color rgb="FF000000"/>
      </left>
      <right style="medium">
        <color rgb="FF000000"/>
      </right>
      <top/>
      <bottom style="thin">
        <color indexed="64"/>
      </bottom>
      <diagonal/>
    </border>
    <border>
      <left style="thick">
        <color rgb="FF000000"/>
      </left>
      <right style="medium">
        <color rgb="FF000000"/>
      </right>
      <top style="thin">
        <color indexed="64"/>
      </top>
      <bottom/>
      <diagonal/>
    </border>
    <border>
      <left style="thick">
        <color indexed="64"/>
      </left>
      <right style="medium">
        <color rgb="FF000000"/>
      </right>
      <top style="thin">
        <color indexed="64"/>
      </top>
      <bottom/>
      <diagonal/>
    </border>
    <border>
      <left style="thin">
        <color auto="1"/>
      </left>
      <right style="medium">
        <color indexed="64"/>
      </right>
      <top style="thin">
        <color indexed="64"/>
      </top>
      <bottom/>
      <diagonal/>
    </border>
    <border>
      <left style="medium">
        <color rgb="FF000000"/>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rgb="FF000000"/>
      </bottom>
      <diagonal/>
    </border>
    <border>
      <left style="thin">
        <color indexed="64"/>
      </left>
      <right style="thick">
        <color rgb="FF000000"/>
      </right>
      <top/>
      <bottom/>
      <diagonal/>
    </border>
    <border>
      <left style="thin">
        <color indexed="64"/>
      </left>
      <right style="thick">
        <color rgb="FF000000"/>
      </right>
      <top/>
      <bottom style="thin">
        <color indexed="64"/>
      </bottom>
      <diagonal/>
    </border>
    <border>
      <left style="thin">
        <color indexed="64"/>
      </left>
      <right style="thick">
        <color rgb="FF000000"/>
      </right>
      <top style="thin">
        <color indexed="64"/>
      </top>
      <bottom style="thin">
        <color indexed="64"/>
      </bottom>
      <diagonal/>
    </border>
    <border>
      <left style="thin">
        <color indexed="64"/>
      </left>
      <right style="thick">
        <color rgb="FF000000"/>
      </right>
      <top style="thin">
        <color indexed="64"/>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style="thin">
        <color indexed="64"/>
      </bottom>
      <diagonal/>
    </border>
    <border>
      <left style="thick">
        <color rgb="FF000000"/>
      </left>
      <right style="thin">
        <color indexed="64"/>
      </right>
      <top style="thin">
        <color indexed="64"/>
      </top>
      <bottom/>
      <diagonal/>
    </border>
    <border>
      <left/>
      <right style="thick">
        <color rgb="FF000000"/>
      </right>
      <top style="thin">
        <color indexed="64"/>
      </top>
      <bottom/>
      <diagonal/>
    </border>
    <border>
      <left style="thick">
        <color rgb="FF000000"/>
      </left>
      <right style="thin">
        <color indexed="64"/>
      </right>
      <top/>
      <bottom style="medium">
        <color rgb="FF000000"/>
      </bottom>
      <diagonal/>
    </border>
    <border>
      <left style="thick">
        <color rgb="FF000000"/>
      </left>
      <right style="thin">
        <color indexed="64"/>
      </right>
      <top/>
      <bottom/>
      <diagonal/>
    </border>
    <border>
      <left style="thick">
        <color rgb="FF000000"/>
      </left>
      <right style="thin">
        <color indexed="64"/>
      </right>
      <top style="thin">
        <color indexed="64"/>
      </top>
      <bottom style="thin">
        <color indexed="64"/>
      </bottom>
      <diagonal/>
    </border>
    <border>
      <left style="thick">
        <color rgb="FF000000"/>
      </left>
      <right style="thin">
        <color indexed="64"/>
      </right>
      <top/>
      <bottom style="thin">
        <color indexed="64"/>
      </bottom>
      <diagonal/>
    </border>
    <border>
      <left style="thick">
        <color rgb="FF000000"/>
      </left>
      <right/>
      <top style="thin">
        <color indexed="64"/>
      </top>
      <bottom/>
      <diagonal/>
    </border>
    <border>
      <left/>
      <right style="thick">
        <color indexed="64"/>
      </right>
      <top style="thin">
        <color indexed="64"/>
      </top>
      <bottom/>
      <diagonal/>
    </border>
    <border>
      <left style="thick">
        <color rgb="FF000000"/>
      </left>
      <right/>
      <top/>
      <bottom style="thin">
        <color indexed="64"/>
      </bottom>
      <diagonal/>
    </border>
    <border>
      <left/>
      <right style="thick">
        <color rgb="FF000000"/>
      </right>
      <top/>
      <bottom style="thin">
        <color indexed="64"/>
      </bottom>
      <diagonal/>
    </border>
    <border>
      <left style="medium">
        <color rgb="FF000000"/>
      </left>
      <right style="thin">
        <color indexed="64"/>
      </right>
      <top style="thick">
        <color rgb="FF000000"/>
      </top>
      <bottom style="thin">
        <color indexed="64"/>
      </bottom>
      <diagonal/>
    </border>
    <border>
      <left style="thin">
        <color indexed="64"/>
      </left>
      <right style="thick">
        <color rgb="FF000000"/>
      </right>
      <top style="thick">
        <color rgb="FF000000"/>
      </top>
      <bottom style="thin">
        <color indexed="64"/>
      </bottom>
      <diagonal/>
    </border>
    <border>
      <left style="thick">
        <color rgb="FF000000"/>
      </left>
      <right/>
      <top style="thin">
        <color indexed="64"/>
      </top>
      <bottom style="thin">
        <color indexed="64"/>
      </bottom>
      <diagonal/>
    </border>
    <border>
      <left/>
      <right style="thick">
        <color rgb="FF000000"/>
      </right>
      <top style="thin">
        <color indexed="64"/>
      </top>
      <bottom style="thin">
        <color indexed="64"/>
      </bottom>
      <diagonal/>
    </border>
    <border>
      <left style="medium">
        <color rgb="FF000000"/>
      </left>
      <right style="thin">
        <color indexed="64"/>
      </right>
      <top style="thin">
        <color indexed="64"/>
      </top>
      <bottom style="thick">
        <color rgb="FF000000"/>
      </bottom>
      <diagonal/>
    </border>
    <border>
      <left style="thick">
        <color rgb="FF000000"/>
      </left>
      <right style="thin">
        <color indexed="64"/>
      </right>
      <top style="thick">
        <color rgb="FF000000"/>
      </top>
      <bottom style="thin">
        <color indexed="64"/>
      </bottom>
      <diagonal/>
    </border>
    <border>
      <left style="thick">
        <color rgb="FF000000"/>
      </left>
      <right style="medium">
        <color rgb="FF000000"/>
      </right>
      <top style="thin">
        <color indexed="64"/>
      </top>
      <bottom style="thick">
        <color rgb="FF000000"/>
      </bottom>
      <diagonal/>
    </border>
    <border>
      <left style="medium">
        <color rgb="FF000000"/>
      </left>
      <right style="thin">
        <color indexed="64"/>
      </right>
      <top/>
      <bottom/>
      <diagonal/>
    </border>
    <border>
      <left style="thin">
        <color indexed="64"/>
      </left>
      <right style="thick">
        <color rgb="FF000000"/>
      </right>
      <top style="thin">
        <color indexed="64"/>
      </top>
      <bottom style="thick">
        <color rgb="FF000000"/>
      </bottom>
      <diagonal/>
    </border>
    <border>
      <left style="thick">
        <color rgb="FF000000"/>
      </left>
      <right/>
      <top style="thin">
        <color indexed="64"/>
      </top>
      <bottom style="thick">
        <color rgb="FF000000"/>
      </bottom>
      <diagonal/>
    </border>
    <border>
      <left/>
      <right style="thick">
        <color rgb="FF000000"/>
      </right>
      <top style="thin">
        <color indexed="64"/>
      </top>
      <bottom style="thick">
        <color rgb="FF000000"/>
      </bottom>
      <diagonal/>
    </border>
    <border>
      <left style="thick">
        <color rgb="FF000000"/>
      </left>
      <right style="medium">
        <color rgb="FF000000"/>
      </right>
      <top style="thin">
        <color indexed="64"/>
      </top>
      <bottom style="thin">
        <color indexed="64"/>
      </bottom>
      <diagonal/>
    </border>
    <border>
      <left style="thick">
        <color rgb="FF000000"/>
      </left>
      <right style="thin">
        <color indexed="64"/>
      </right>
      <top style="thin">
        <color indexed="64"/>
      </top>
      <bottom style="thick">
        <color rgb="FF000000"/>
      </bottom>
      <diagonal/>
    </border>
    <border>
      <left style="medium">
        <color indexed="64"/>
      </left>
      <right style="thin">
        <color auto="1"/>
      </right>
      <top/>
      <bottom style="thin">
        <color indexed="64"/>
      </bottom>
      <diagonal/>
    </border>
    <border>
      <left style="medium">
        <color indexed="64"/>
      </left>
      <right/>
      <top style="thin">
        <color indexed="64"/>
      </top>
      <bottom style="thin">
        <color indexed="64"/>
      </bottom>
      <diagonal/>
    </border>
    <border>
      <left style="thin">
        <color auto="1"/>
      </left>
      <right style="thin">
        <color indexed="64"/>
      </right>
      <top style="thin">
        <color indexed="64"/>
      </top>
      <bottom style="medium">
        <color indexed="64"/>
      </bottom>
      <diagonal/>
    </border>
    <border>
      <left style="thin">
        <color auto="1"/>
      </left>
      <right style="thin">
        <color indexed="64"/>
      </right>
      <top style="medium">
        <color indexed="64"/>
      </top>
      <bottom style="thin">
        <color indexed="64"/>
      </bottom>
      <diagonal/>
    </border>
    <border>
      <left style="medium">
        <color indexed="64"/>
      </left>
      <right style="thin">
        <color indexed="64"/>
      </right>
      <top/>
      <bottom/>
      <diagonal/>
    </border>
  </borders>
  <cellStyleXfs count="2">
    <xf numFmtId="0" fontId="0" fillId="0" borderId="0"/>
    <xf numFmtId="0" fontId="1" fillId="0" borderId="0"/>
  </cellStyleXfs>
  <cellXfs count="451">
    <xf numFmtId="0" fontId="0" fillId="0" borderId="0" xfId="0"/>
    <xf numFmtId="0" fontId="4" fillId="0" borderId="4" xfId="1" applyFont="1" applyBorder="1" applyAlignment="1">
      <alignment horizontal="center" vertical="center"/>
    </xf>
    <xf numFmtId="49" fontId="7" fillId="6" borderId="4" xfId="1" applyNumberFormat="1" applyFont="1" applyFill="1" applyBorder="1" applyAlignment="1">
      <alignment horizontal="left" vertical="center" wrapText="1"/>
    </xf>
    <xf numFmtId="9" fontId="6" fillId="7" borderId="4" xfId="1" applyNumberFormat="1" applyFont="1" applyFill="1" applyBorder="1" applyAlignment="1">
      <alignment horizontal="center" vertical="center"/>
    </xf>
    <xf numFmtId="0" fontId="5" fillId="6" borderId="6" xfId="1" applyFont="1" applyFill="1" applyBorder="1" applyAlignment="1">
      <alignment horizontal="center" vertical="center"/>
    </xf>
    <xf numFmtId="164" fontId="0" fillId="0" borderId="0" xfId="0" applyNumberFormat="1" applyAlignment="1">
      <alignment horizontal="center" vertical="center"/>
    </xf>
    <xf numFmtId="1" fontId="6" fillId="0" borderId="4" xfId="1" applyNumberFormat="1" applyFont="1" applyFill="1" applyBorder="1" applyAlignment="1">
      <alignment horizontal="center" vertical="center"/>
    </xf>
    <xf numFmtId="1" fontId="6" fillId="0" borderId="1" xfId="1" applyNumberFormat="1" applyFont="1" applyFill="1" applyBorder="1" applyAlignment="1">
      <alignment horizontal="center" vertical="center"/>
    </xf>
    <xf numFmtId="0" fontId="0" fillId="0" borderId="0" xfId="0" applyFill="1"/>
    <xf numFmtId="0" fontId="11" fillId="0" borderId="0" xfId="0" applyFont="1"/>
    <xf numFmtId="0" fontId="10" fillId="0" borderId="0" xfId="1" applyFont="1" applyFill="1" applyBorder="1" applyAlignment="1">
      <alignment horizontal="center" vertical="center"/>
    </xf>
    <xf numFmtId="0" fontId="0" fillId="0" borderId="0" xfId="0" applyAlignment="1">
      <alignment horizontal="left"/>
    </xf>
    <xf numFmtId="0" fontId="5" fillId="3" borderId="7" xfId="1" applyFont="1" applyFill="1" applyBorder="1" applyAlignment="1">
      <alignment horizontal="center" vertical="center"/>
    </xf>
    <xf numFmtId="0" fontId="5" fillId="3" borderId="9" xfId="1" applyFont="1" applyFill="1" applyBorder="1" applyAlignment="1">
      <alignment horizontal="center" vertical="center"/>
    </xf>
    <xf numFmtId="0" fontId="2" fillId="10" borderId="2" xfId="0" applyFont="1" applyFill="1" applyBorder="1" applyAlignment="1">
      <alignment horizontal="center" vertical="center"/>
    </xf>
    <xf numFmtId="164" fontId="6"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xf numFmtId="0" fontId="8" fillId="0" borderId="0" xfId="0" applyFont="1"/>
    <xf numFmtId="0" fontId="17" fillId="11" borderId="25"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7" fillId="0" borderId="27" xfId="0" applyFont="1" applyBorder="1" applyAlignment="1">
      <alignment vertical="center" wrapText="1"/>
    </xf>
    <xf numFmtId="0" fontId="21" fillId="0" borderId="25" xfId="0" applyFont="1" applyBorder="1" applyAlignment="1">
      <alignment vertical="center" wrapText="1"/>
    </xf>
    <xf numFmtId="0" fontId="20" fillId="0" borderId="27" xfId="0" applyFont="1" applyBorder="1" applyAlignment="1">
      <alignment vertical="center" wrapText="1"/>
    </xf>
    <xf numFmtId="0" fontId="6" fillId="0" borderId="25" xfId="0" applyFont="1" applyBorder="1" applyAlignment="1">
      <alignment vertical="center" wrapText="1"/>
    </xf>
    <xf numFmtId="0" fontId="17" fillId="0" borderId="25" xfId="0" applyFont="1" applyBorder="1" applyAlignment="1">
      <alignment vertical="center" wrapText="1"/>
    </xf>
    <xf numFmtId="0" fontId="21" fillId="0" borderId="23" xfId="0" applyFont="1" applyBorder="1" applyAlignment="1">
      <alignment horizontal="center" vertical="center" wrapText="1"/>
    </xf>
    <xf numFmtId="0" fontId="6" fillId="0" borderId="23" xfId="0" applyFont="1" applyBorder="1" applyAlignment="1">
      <alignment vertical="center" wrapText="1"/>
    </xf>
    <xf numFmtId="0" fontId="2"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horizontal="center" vertical="center"/>
    </xf>
    <xf numFmtId="0" fontId="19" fillId="0" borderId="0" xfId="0" applyFont="1" applyAlignment="1">
      <alignment vertical="center"/>
    </xf>
    <xf numFmtId="0" fontId="26" fillId="0" borderId="0" xfId="0" applyFont="1" applyAlignment="1">
      <alignment vertical="center"/>
    </xf>
    <xf numFmtId="0" fontId="13" fillId="0" borderId="0" xfId="0" applyFont="1" applyAlignment="1">
      <alignment vertical="center"/>
    </xf>
    <xf numFmtId="0" fontId="0" fillId="0" borderId="0" xfId="0" applyBorder="1" applyAlignment="1"/>
    <xf numFmtId="0" fontId="27" fillId="0" borderId="0" xfId="0" applyFont="1" applyAlignment="1">
      <alignment vertical="center"/>
    </xf>
    <xf numFmtId="0" fontId="28" fillId="0" borderId="0" xfId="0" applyFont="1"/>
    <xf numFmtId="0" fontId="19" fillId="0" borderId="0" xfId="0" applyFont="1"/>
    <xf numFmtId="0" fontId="2" fillId="0" borderId="0" xfId="0" applyFont="1" applyBorder="1" applyAlignment="1">
      <alignment vertical="center"/>
    </xf>
    <xf numFmtId="0" fontId="0" fillId="0" borderId="0" xfId="0" applyFont="1"/>
    <xf numFmtId="0" fontId="32" fillId="0" borderId="0" xfId="0" applyFont="1"/>
    <xf numFmtId="0" fontId="33" fillId="0" borderId="0" xfId="0" applyFont="1"/>
    <xf numFmtId="0" fontId="4" fillId="0" borderId="4" xfId="0" applyFont="1" applyBorder="1" applyAlignment="1">
      <alignment vertical="center" wrapText="1"/>
    </xf>
    <xf numFmtId="49" fontId="4" fillId="0" borderId="4" xfId="0" applyNumberFormat="1" applyFont="1" applyBorder="1" applyAlignment="1">
      <alignment vertical="center" wrapText="1"/>
    </xf>
    <xf numFmtId="9" fontId="4" fillId="4" borderId="4" xfId="1" applyNumberFormat="1" applyFont="1" applyFill="1" applyBorder="1" applyAlignment="1">
      <alignment horizontal="center" vertical="center"/>
    </xf>
    <xf numFmtId="1" fontId="4" fillId="0" borderId="4" xfId="1" applyNumberFormat="1" applyFont="1" applyFill="1" applyBorder="1" applyAlignment="1">
      <alignment horizontal="center" vertical="center"/>
    </xf>
    <xf numFmtId="0" fontId="4" fillId="0" borderId="4" xfId="0" applyFont="1" applyBorder="1" applyAlignment="1">
      <alignment wrapText="1"/>
    </xf>
    <xf numFmtId="0" fontId="11" fillId="0" borderId="4" xfId="0" applyFont="1" applyBorder="1" applyAlignment="1">
      <alignment vertical="center" wrapText="1"/>
    </xf>
    <xf numFmtId="0" fontId="5" fillId="0" borderId="4" xfId="0" applyFont="1" applyBorder="1" applyAlignment="1">
      <alignment horizontal="center" vertical="center" wrapText="1"/>
    </xf>
    <xf numFmtId="0" fontId="5" fillId="9" borderId="2" xfId="0" applyFont="1" applyFill="1" applyBorder="1" applyAlignment="1">
      <alignment horizontal="center" vertical="center"/>
    </xf>
    <xf numFmtId="9" fontId="11" fillId="4" borderId="4" xfId="0" applyNumberFormat="1" applyFont="1" applyFill="1" applyBorder="1" applyAlignment="1">
      <alignment vertical="center" wrapText="1"/>
    </xf>
    <xf numFmtId="0" fontId="35" fillId="0" borderId="32" xfId="0" applyNumberFormat="1" applyFont="1" applyBorder="1" applyAlignment="1">
      <alignment vertical="center"/>
    </xf>
    <xf numFmtId="0" fontId="4" fillId="0" borderId="32" xfId="0" applyFont="1" applyBorder="1"/>
    <xf numFmtId="0" fontId="0" fillId="0" borderId="10" xfId="0" applyBorder="1"/>
    <xf numFmtId="0" fontId="4" fillId="0" borderId="34" xfId="0" applyFont="1" applyBorder="1"/>
    <xf numFmtId="0" fontId="0" fillId="0" borderId="11" xfId="0" applyBorder="1"/>
    <xf numFmtId="0" fontId="4" fillId="0" borderId="31" xfId="0" applyFont="1" applyBorder="1" applyAlignment="1"/>
    <xf numFmtId="0" fontId="4" fillId="0" borderId="32" xfId="0" applyFont="1" applyBorder="1" applyAlignment="1"/>
    <xf numFmtId="0" fontId="4" fillId="0" borderId="10" xfId="0" applyFont="1" applyBorder="1" applyAlignment="1"/>
    <xf numFmtId="0" fontId="36" fillId="0" borderId="6" xfId="0" applyNumberFormat="1" applyFont="1" applyBorder="1" applyAlignment="1">
      <alignment vertical="center"/>
    </xf>
    <xf numFmtId="0" fontId="0" fillId="0" borderId="3" xfId="0" applyBorder="1"/>
    <xf numFmtId="0" fontId="0" fillId="0" borderId="2" xfId="0" applyBorder="1"/>
    <xf numFmtId="0" fontId="0" fillId="0" borderId="35" xfId="0" applyBorder="1" applyAlignment="1"/>
    <xf numFmtId="0" fontId="0" fillId="0" borderId="3" xfId="0" applyBorder="1" applyAlignment="1">
      <alignment vertical="center"/>
    </xf>
    <xf numFmtId="0" fontId="5" fillId="0" borderId="4" xfId="0" applyFont="1" applyBorder="1" applyAlignment="1">
      <alignment horizontal="center" vertical="center"/>
    </xf>
    <xf numFmtId="0" fontId="4" fillId="0" borderId="3" xfId="0" applyFont="1" applyBorder="1" applyAlignment="1">
      <alignment vertical="center"/>
    </xf>
    <xf numFmtId="0" fontId="4" fillId="0" borderId="1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2" fillId="0" borderId="34" xfId="1" applyFont="1" applyBorder="1" applyAlignment="1">
      <alignment horizontal="left" vertical="center" wrapText="1"/>
    </xf>
    <xf numFmtId="0" fontId="2" fillId="0" borderId="11" xfId="1" applyFont="1" applyBorder="1" applyAlignment="1">
      <alignment horizontal="left" vertical="center" wrapText="1"/>
    </xf>
    <xf numFmtId="0" fontId="11" fillId="0" borderId="4" xfId="0" applyFont="1" applyBorder="1" applyAlignment="1">
      <alignment horizontal="center" vertical="center" wrapText="1"/>
    </xf>
    <xf numFmtId="0" fontId="4" fillId="0" borderId="4" xfId="0" applyFont="1" applyBorder="1" applyAlignment="1">
      <alignment horizontal="left" vertical="center" wrapText="1"/>
    </xf>
    <xf numFmtId="9" fontId="11" fillId="4" borderId="4" xfId="0" applyNumberFormat="1" applyFont="1" applyFill="1" applyBorder="1" applyAlignment="1">
      <alignment horizontal="center" vertical="center" wrapText="1"/>
    </xf>
    <xf numFmtId="0" fontId="37" fillId="0" borderId="4" xfId="0" applyFont="1" applyBorder="1" applyAlignment="1">
      <alignment wrapText="1"/>
    </xf>
    <xf numFmtId="0" fontId="5" fillId="0" borderId="33" xfId="1" applyFont="1" applyBorder="1" applyAlignment="1">
      <alignment horizontal="left" vertical="center"/>
    </xf>
    <xf numFmtId="0" fontId="6" fillId="0" borderId="28" xfId="0" applyFont="1" applyBorder="1" applyAlignment="1">
      <alignment vertical="center" wrapText="1"/>
    </xf>
    <xf numFmtId="0" fontId="6" fillId="0" borderId="26" xfId="0" applyFont="1" applyBorder="1" applyAlignment="1">
      <alignment horizontal="center" vertical="top" wrapText="1"/>
    </xf>
    <xf numFmtId="0" fontId="39" fillId="0" borderId="4" xfId="0" applyFont="1" applyBorder="1" applyAlignment="1">
      <alignment horizontal="center" vertical="center" wrapText="1"/>
    </xf>
    <xf numFmtId="0" fontId="36" fillId="0" borderId="0" xfId="0" applyFont="1" applyAlignment="1">
      <alignment horizontal="justify" vertical="center"/>
    </xf>
    <xf numFmtId="0" fontId="5" fillId="0" borderId="12" xfId="0" applyFont="1" applyBorder="1" applyAlignment="1">
      <alignment horizontal="center" vertical="center"/>
    </xf>
    <xf numFmtId="0" fontId="11" fillId="0" borderId="2" xfId="0" applyFont="1" applyBorder="1" applyAlignment="1">
      <alignment vertical="center" wrapText="1"/>
    </xf>
    <xf numFmtId="0" fontId="2" fillId="0" borderId="2" xfId="0" applyFont="1" applyBorder="1" applyAlignment="1">
      <alignment vertical="center" wrapText="1"/>
    </xf>
    <xf numFmtId="0" fontId="0" fillId="0" borderId="34" xfId="0" applyBorder="1"/>
    <xf numFmtId="164" fontId="6" fillId="0" borderId="0" xfId="0" applyNumberFormat="1" applyFont="1"/>
    <xf numFmtId="0" fontId="11" fillId="0" borderId="1" xfId="0" applyFont="1" applyBorder="1" applyAlignment="1">
      <alignment vertical="center" wrapText="1"/>
    </xf>
    <xf numFmtId="0" fontId="5" fillId="3" borderId="42" xfId="1" applyFont="1" applyFill="1" applyBorder="1" applyAlignment="1">
      <alignment horizontal="center" vertical="center" wrapText="1"/>
    </xf>
    <xf numFmtId="0" fontId="6" fillId="4" borderId="7" xfId="1" applyFont="1" applyFill="1" applyBorder="1" applyAlignment="1">
      <alignment horizontal="center" vertical="center"/>
    </xf>
    <xf numFmtId="0" fontId="6" fillId="0" borderId="12" xfId="1" applyFont="1" applyFill="1" applyBorder="1" applyAlignment="1">
      <alignment horizontal="center" vertical="center"/>
    </xf>
    <xf numFmtId="0" fontId="6" fillId="3" borderId="12" xfId="1" applyFont="1" applyFill="1" applyBorder="1" applyAlignment="1">
      <alignment horizontal="center" vertical="center"/>
    </xf>
    <xf numFmtId="0" fontId="42" fillId="2" borderId="4" xfId="1" applyFont="1" applyFill="1" applyBorder="1" applyAlignment="1">
      <alignment horizontal="center" vertical="center"/>
    </xf>
    <xf numFmtId="0" fontId="4" fillId="0" borderId="12" xfId="0" applyFont="1" applyBorder="1" applyAlignment="1">
      <alignment vertical="center" wrapText="1"/>
    </xf>
    <xf numFmtId="9" fontId="11" fillId="4" borderId="12" xfId="0" applyNumberFormat="1"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9" fontId="11" fillId="4" borderId="2" xfId="0" applyNumberFormat="1" applyFont="1" applyFill="1" applyBorder="1" applyAlignment="1">
      <alignment horizontal="center" vertical="center" wrapText="1"/>
    </xf>
    <xf numFmtId="0" fontId="4" fillId="0" borderId="45" xfId="0" applyFont="1" applyBorder="1" applyAlignment="1">
      <alignment vertical="center" wrapText="1"/>
    </xf>
    <xf numFmtId="0" fontId="4" fillId="0" borderId="33" xfId="0" applyFont="1" applyBorder="1" applyAlignment="1">
      <alignment vertical="center" wrapText="1"/>
    </xf>
    <xf numFmtId="0" fontId="4" fillId="0" borderId="2" xfId="0" applyFont="1" applyBorder="1" applyAlignment="1">
      <alignment vertical="center" wrapText="1"/>
    </xf>
    <xf numFmtId="9" fontId="11" fillId="4" borderId="10" xfId="0" applyNumberFormat="1" applyFont="1" applyFill="1" applyBorder="1" applyAlignment="1">
      <alignment horizontal="center" vertical="center" wrapText="1"/>
    </xf>
    <xf numFmtId="0" fontId="4" fillId="0" borderId="0" xfId="0" applyFont="1" applyAlignment="1">
      <alignment wrapText="1"/>
    </xf>
    <xf numFmtId="9" fontId="0" fillId="0" borderId="0" xfId="0" applyNumberFormat="1"/>
    <xf numFmtId="1" fontId="4" fillId="0" borderId="4" xfId="0" applyNumberFormat="1" applyFont="1" applyBorder="1" applyAlignment="1">
      <alignment horizontal="center" vertical="center" wrapText="1"/>
    </xf>
    <xf numFmtId="0" fontId="5" fillId="0" borderId="12" xfId="0" applyFont="1" applyBorder="1" applyAlignment="1">
      <alignment horizontal="center" vertical="center"/>
    </xf>
    <xf numFmtId="0" fontId="5" fillId="0" borderId="4" xfId="0" applyFont="1" applyBorder="1" applyAlignment="1">
      <alignment horizontal="center" vertical="center"/>
    </xf>
    <xf numFmtId="49" fontId="4" fillId="5" borderId="4" xfId="1" applyNumberFormat="1" applyFont="1" applyFill="1" applyBorder="1" applyAlignment="1">
      <alignment vertical="center" wrapText="1"/>
    </xf>
    <xf numFmtId="0" fontId="4" fillId="0" borderId="0" xfId="0" applyFont="1"/>
    <xf numFmtId="0" fontId="2" fillId="0" borderId="4" xfId="0" applyFont="1" applyBorder="1" applyAlignment="1">
      <alignment vertical="center" wrapText="1"/>
    </xf>
    <xf numFmtId="9" fontId="4" fillId="4" borderId="4" xfId="0" applyNumberFormat="1" applyFont="1" applyFill="1" applyBorder="1" applyAlignment="1">
      <alignment horizontal="center" vertical="center" wrapText="1"/>
    </xf>
    <xf numFmtId="0" fontId="0" fillId="0" borderId="4" xfId="0" applyBorder="1"/>
    <xf numFmtId="0" fontId="4" fillId="0" borderId="4" xfId="0" applyFont="1" applyBorder="1" applyAlignment="1">
      <alignment horizontal="center" vertical="center" wrapText="1"/>
    </xf>
    <xf numFmtId="0" fontId="11" fillId="0" borderId="1" xfId="0" applyFont="1" applyBorder="1" applyAlignment="1">
      <alignment horizontal="center" vertical="center" wrapText="1"/>
    </xf>
    <xf numFmtId="1" fontId="11" fillId="0" borderId="4" xfId="0" applyNumberFormat="1" applyFont="1" applyBorder="1" applyAlignment="1">
      <alignment horizontal="center" vertical="center" wrapText="1"/>
    </xf>
    <xf numFmtId="164" fontId="42" fillId="0" borderId="0" xfId="0" applyNumberFormat="1" applyFont="1" applyAlignment="1">
      <alignment horizontal="center" vertical="center"/>
    </xf>
    <xf numFmtId="0" fontId="42" fillId="0" borderId="0" xfId="0" applyFont="1"/>
    <xf numFmtId="0" fontId="42" fillId="0" borderId="0" xfId="0" applyFont="1" applyAlignment="1">
      <alignment horizontal="center" vertical="center"/>
    </xf>
    <xf numFmtId="0" fontId="33" fillId="0" borderId="0" xfId="0" applyFont="1" applyAlignment="1">
      <alignment horizontal="center" vertical="center"/>
    </xf>
    <xf numFmtId="0" fontId="5" fillId="0" borderId="42" xfId="0" applyFont="1" applyBorder="1" applyAlignment="1">
      <alignment horizontal="center" vertical="center"/>
    </xf>
    <xf numFmtId="0" fontId="4" fillId="0" borderId="1" xfId="0" applyFont="1" applyBorder="1" applyAlignment="1">
      <alignment vertical="center" wrapText="1"/>
    </xf>
    <xf numFmtId="0" fontId="5" fillId="0" borderId="12" xfId="0" applyFont="1" applyBorder="1" applyAlignment="1">
      <alignment horizontal="center" vertical="center"/>
    </xf>
    <xf numFmtId="0" fontId="17" fillId="13" borderId="27" xfId="0" applyFont="1" applyFill="1" applyBorder="1" applyAlignment="1">
      <alignment vertical="center" wrapText="1"/>
    </xf>
    <xf numFmtId="0" fontId="17" fillId="14" borderId="27" xfId="0" applyFont="1" applyFill="1" applyBorder="1" applyAlignment="1">
      <alignment vertical="center" wrapText="1"/>
    </xf>
    <xf numFmtId="0" fontId="17" fillId="15" borderId="27" xfId="0" applyFont="1" applyFill="1" applyBorder="1" applyAlignment="1">
      <alignment vertical="center" wrapText="1"/>
    </xf>
    <xf numFmtId="0" fontId="21" fillId="15" borderId="25" xfId="0" applyFont="1" applyFill="1" applyBorder="1" applyAlignment="1">
      <alignment vertical="center" wrapText="1"/>
    </xf>
    <xf numFmtId="0" fontId="21" fillId="0" borderId="47" xfId="0" applyFont="1" applyBorder="1" applyAlignment="1">
      <alignment wrapText="1"/>
    </xf>
    <xf numFmtId="0" fontId="18" fillId="11" borderId="48" xfId="0" applyFont="1" applyFill="1" applyBorder="1" applyAlignment="1">
      <alignment horizontal="center" vertical="center" wrapText="1"/>
    </xf>
    <xf numFmtId="0" fontId="21" fillId="0" borderId="59" xfId="0" applyFont="1" applyBorder="1" applyAlignment="1">
      <alignment vertical="center" wrapText="1"/>
    </xf>
    <xf numFmtId="0" fontId="17" fillId="0" borderId="22"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4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vertical="center" wrapText="1"/>
    </xf>
    <xf numFmtId="0" fontId="21" fillId="0" borderId="22" xfId="0" applyFont="1" applyBorder="1" applyAlignment="1">
      <alignment horizontal="center" vertical="center" wrapText="1"/>
    </xf>
    <xf numFmtId="0" fontId="19"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18" fillId="11" borderId="55"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18" fillId="11" borderId="49" xfId="0" applyFont="1" applyFill="1" applyBorder="1" applyAlignment="1">
      <alignment horizontal="center" vertical="center" wrapText="1"/>
    </xf>
    <xf numFmtId="0" fontId="17" fillId="0" borderId="61" xfId="0" applyFont="1" applyBorder="1" applyAlignment="1">
      <alignment vertical="center" wrapText="1"/>
    </xf>
    <xf numFmtId="0" fontId="17" fillId="0" borderId="62" xfId="0" applyFont="1" applyBorder="1" applyAlignment="1">
      <alignment vertical="center" wrapText="1"/>
    </xf>
    <xf numFmtId="0" fontId="17" fillId="0" borderId="63" xfId="0" applyFont="1" applyBorder="1" applyAlignment="1">
      <alignment vertical="center" wrapText="1"/>
    </xf>
    <xf numFmtId="0" fontId="21" fillId="14" borderId="62" xfId="0" applyFont="1" applyFill="1" applyBorder="1" applyAlignment="1">
      <alignment vertical="center" wrapText="1"/>
    </xf>
    <xf numFmtId="0" fontId="21" fillId="13" borderId="27" xfId="0" applyFont="1" applyFill="1" applyBorder="1" applyAlignment="1">
      <alignment vertical="center" wrapText="1"/>
    </xf>
    <xf numFmtId="0" fontId="20" fillId="0" borderId="64" xfId="0" applyFont="1" applyFill="1" applyBorder="1" applyAlignment="1">
      <alignment vertical="center" wrapText="1"/>
    </xf>
    <xf numFmtId="0" fontId="20" fillId="0" borderId="65" xfId="0" applyFont="1" applyBorder="1" applyAlignment="1">
      <alignment vertical="center" wrapText="1"/>
    </xf>
    <xf numFmtId="0" fontId="6" fillId="0" borderId="77" xfId="0" applyFont="1" applyBorder="1" applyAlignment="1">
      <alignment horizontal="center" vertical="center" wrapText="1"/>
    </xf>
    <xf numFmtId="0" fontId="19"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87"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80" xfId="0" applyFont="1" applyBorder="1" applyAlignment="1">
      <alignment horizontal="center" vertical="center" wrapText="1"/>
    </xf>
    <xf numFmtId="0" fontId="6" fillId="0" borderId="71" xfId="0" applyFont="1" applyBorder="1" applyAlignment="1">
      <alignment horizontal="center" vertical="center" wrapText="1"/>
    </xf>
    <xf numFmtId="0" fontId="21" fillId="0" borderId="0" xfId="0" applyFont="1" applyBorder="1" applyAlignment="1">
      <alignment horizontal="center" vertical="center" wrapText="1"/>
    </xf>
    <xf numFmtId="0" fontId="20" fillId="0" borderId="92" xfId="0" applyFont="1" applyBorder="1" applyAlignment="1">
      <alignment vertical="center" wrapText="1"/>
    </xf>
    <xf numFmtId="0" fontId="6" fillId="0" borderId="90" xfId="0" applyFont="1" applyBorder="1" applyAlignment="1">
      <alignment horizontal="center" vertical="center" wrapText="1"/>
    </xf>
    <xf numFmtId="0" fontId="21" fillId="0" borderId="73" xfId="0" applyFont="1" applyBorder="1" applyAlignment="1">
      <alignment horizontal="center" vertical="center" wrapText="1"/>
    </xf>
    <xf numFmtId="0" fontId="6" fillId="0" borderId="51" xfId="0" applyFont="1" applyBorder="1" applyAlignment="1">
      <alignment horizontal="center" vertical="center" wrapText="1"/>
    </xf>
    <xf numFmtId="0" fontId="21" fillId="0" borderId="80" xfId="0" applyFont="1" applyBorder="1" applyAlignment="1">
      <alignment vertical="center" wrapText="1"/>
    </xf>
    <xf numFmtId="0" fontId="21" fillId="0" borderId="72"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7" xfId="0" applyFont="1" applyBorder="1" applyAlignment="1">
      <alignment vertical="center" wrapText="1"/>
    </xf>
    <xf numFmtId="0" fontId="21" fillId="0" borderId="86" xfId="0" applyFont="1" applyBorder="1" applyAlignment="1">
      <alignment vertical="center" wrapText="1"/>
    </xf>
    <xf numFmtId="0" fontId="19" fillId="0" borderId="19" xfId="0" applyFont="1" applyBorder="1" applyAlignment="1">
      <alignment horizontal="center" vertical="center" wrapText="1"/>
    </xf>
    <xf numFmtId="0" fontId="19" fillId="0" borderId="94"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51" xfId="0" applyFont="1" applyBorder="1" applyAlignment="1">
      <alignment vertical="center" wrapText="1"/>
    </xf>
    <xf numFmtId="0" fontId="21" fillId="0" borderId="53" xfId="0" applyFont="1" applyBorder="1" applyAlignment="1">
      <alignment vertical="center" wrapText="1"/>
    </xf>
    <xf numFmtId="0" fontId="6" fillId="0" borderId="80" xfId="0" applyFont="1" applyBorder="1" applyAlignment="1">
      <alignment vertical="center" wrapText="1"/>
    </xf>
    <xf numFmtId="0" fontId="6" fillId="0" borderId="70" xfId="0" applyFont="1" applyBorder="1" applyAlignment="1">
      <alignment vertical="center" wrapText="1"/>
    </xf>
    <xf numFmtId="0" fontId="21" fillId="0" borderId="87" xfId="0" applyFont="1" applyBorder="1" applyAlignment="1">
      <alignment vertical="center" wrapText="1"/>
    </xf>
    <xf numFmtId="0" fontId="6" fillId="0" borderId="0" xfId="0" applyFont="1" applyBorder="1" applyAlignment="1">
      <alignment vertical="center" wrapText="1"/>
    </xf>
    <xf numFmtId="0" fontId="6" fillId="0" borderId="98" xfId="0" applyFont="1" applyBorder="1" applyAlignment="1">
      <alignment vertical="center" wrapText="1"/>
    </xf>
    <xf numFmtId="0" fontId="21" fillId="0" borderId="91" xfId="0" applyFont="1" applyBorder="1" applyAlignment="1">
      <alignment vertical="center" wrapText="1"/>
    </xf>
    <xf numFmtId="0" fontId="21" fillId="0" borderId="19" xfId="0" applyFont="1" applyBorder="1" applyAlignment="1">
      <alignment vertical="center" wrapText="1"/>
    </xf>
    <xf numFmtId="0" fontId="6" fillId="0" borderId="72" xfId="0" applyFont="1" applyBorder="1" applyAlignment="1">
      <alignment vertical="center" wrapText="1"/>
    </xf>
    <xf numFmtId="0" fontId="6" fillId="0" borderId="94" xfId="0" applyFont="1" applyBorder="1" applyAlignment="1">
      <alignment vertical="center" wrapText="1"/>
    </xf>
    <xf numFmtId="0" fontId="6" fillId="0" borderId="98" xfId="0" applyFont="1" applyBorder="1" applyAlignment="1">
      <alignment horizontal="center" vertical="center" wrapText="1"/>
    </xf>
    <xf numFmtId="0" fontId="6" fillId="0" borderId="80" xfId="0" applyFont="1" applyBorder="1" applyAlignment="1">
      <alignment horizontal="center" vertical="center" wrapText="1"/>
    </xf>
    <xf numFmtId="0" fontId="21" fillId="0" borderId="50" xfId="0" applyFont="1" applyBorder="1" applyAlignment="1">
      <alignment vertical="center" wrapText="1"/>
    </xf>
    <xf numFmtId="0" fontId="6" fillId="0" borderId="71" xfId="0" applyFont="1" applyBorder="1" applyAlignment="1">
      <alignment vertical="center" wrapText="1"/>
    </xf>
    <xf numFmtId="0" fontId="29" fillId="0" borderId="0" xfId="0" applyFont="1"/>
    <xf numFmtId="0" fontId="43" fillId="0" borderId="0" xfId="0" applyFont="1"/>
    <xf numFmtId="0" fontId="44" fillId="0" borderId="0" xfId="0" applyFont="1"/>
    <xf numFmtId="49" fontId="45" fillId="0" borderId="0" xfId="0" applyNumberFormat="1" applyFont="1"/>
    <xf numFmtId="0" fontId="5" fillId="0" borderId="0" xfId="0" applyFont="1"/>
    <xf numFmtId="49" fontId="4" fillId="0" borderId="0" xfId="0" applyNumberFormat="1" applyFont="1"/>
    <xf numFmtId="0" fontId="34" fillId="0" borderId="0" xfId="0" applyFont="1"/>
    <xf numFmtId="49" fontId="43" fillId="0" borderId="0" xfId="0" applyNumberFormat="1" applyFont="1" applyAlignment="1">
      <alignment wrapText="1"/>
    </xf>
    <xf numFmtId="0" fontId="4" fillId="15" borderId="0" xfId="0" applyFont="1" applyFill="1" applyAlignment="1">
      <alignment wrapText="1"/>
    </xf>
    <xf numFmtId="0" fontId="0" fillId="0" borderId="32" xfId="0" applyBorder="1"/>
    <xf numFmtId="0" fontId="0" fillId="0" borderId="6" xfId="0" applyBorder="1"/>
    <xf numFmtId="0" fontId="4" fillId="0" borderId="0" xfId="0" applyFont="1" applyBorder="1" applyAlignment="1">
      <alignment vertical="center" wrapText="1"/>
    </xf>
    <xf numFmtId="0" fontId="4" fillId="0" borderId="1" xfId="0" applyNumberFormat="1" applyFont="1" applyFill="1" applyBorder="1" applyAlignment="1">
      <alignment horizontal="left" vertical="top" wrapText="1"/>
    </xf>
    <xf numFmtId="0" fontId="4" fillId="0" borderId="7" xfId="0" applyFont="1" applyBorder="1" applyAlignment="1">
      <alignment vertical="center" wrapText="1"/>
    </xf>
    <xf numFmtId="0" fontId="4" fillId="0" borderId="31" xfId="0" applyFont="1" applyBorder="1" applyAlignment="1">
      <alignment vertical="center" wrapText="1"/>
    </xf>
    <xf numFmtId="0" fontId="36" fillId="0" borderId="7" xfId="0" applyFont="1" applyBorder="1" applyAlignment="1">
      <alignment vertical="center" wrapText="1"/>
    </xf>
    <xf numFmtId="0" fontId="5" fillId="0" borderId="2" xfId="0" applyFont="1" applyBorder="1" applyAlignment="1">
      <alignment horizontal="center" vertical="center"/>
    </xf>
    <xf numFmtId="0" fontId="36" fillId="0" borderId="10" xfId="0" applyFont="1" applyBorder="1" applyAlignment="1">
      <alignment vertical="center" wrapText="1"/>
    </xf>
    <xf numFmtId="0" fontId="0" fillId="0" borderId="0" xfId="0" applyBorder="1"/>
    <xf numFmtId="0" fontId="5" fillId="0" borderId="46" xfId="0" applyFont="1" applyBorder="1" applyAlignment="1">
      <alignment horizontal="center" vertical="center"/>
    </xf>
    <xf numFmtId="0" fontId="36" fillId="0" borderId="13" xfId="0" applyFont="1" applyBorder="1" applyAlignment="1">
      <alignment horizontal="left" vertical="top" wrapText="1"/>
    </xf>
    <xf numFmtId="0" fontId="36" fillId="0" borderId="4" xfId="0" applyFont="1" applyBorder="1" applyAlignment="1">
      <alignment horizontal="justify" vertical="center"/>
    </xf>
    <xf numFmtId="0" fontId="4" fillId="0" borderId="31" xfId="0" applyFont="1" applyFill="1" applyBorder="1" applyAlignment="1">
      <alignment horizontal="left" vertical="center" wrapText="1"/>
    </xf>
    <xf numFmtId="0" fontId="39" fillId="0" borderId="12" xfId="0" applyFont="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39" fillId="0" borderId="4" xfId="0" applyFont="1" applyBorder="1" applyAlignment="1">
      <alignment horizontal="center"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5" fillId="0" borderId="67" xfId="0" applyFont="1" applyBorder="1" applyAlignment="1">
      <alignment horizontal="center" vertical="center"/>
    </xf>
    <xf numFmtId="0" fontId="5" fillId="0" borderId="45" xfId="0" applyFont="1" applyBorder="1" applyAlignment="1">
      <alignment horizontal="center" vertical="center"/>
    </xf>
    <xf numFmtId="0" fontId="5" fillId="0" borderId="45" xfId="0" applyFont="1" applyBorder="1" applyAlignment="1">
      <alignment horizontal="right" vertical="center"/>
    </xf>
    <xf numFmtId="0" fontId="20" fillId="0" borderId="4" xfId="0" applyFont="1" applyBorder="1" applyAlignment="1">
      <alignment horizontal="center" vertical="center"/>
    </xf>
    <xf numFmtId="0" fontId="5" fillId="0" borderId="32" xfId="0" applyFont="1" applyBorder="1" applyAlignment="1">
      <alignment horizontal="center" vertical="center"/>
    </xf>
    <xf numFmtId="0" fontId="36" fillId="0" borderId="4" xfId="0" applyFont="1" applyBorder="1" applyAlignment="1">
      <alignment vertical="center" wrapText="1"/>
    </xf>
    <xf numFmtId="0" fontId="13"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3" fillId="0" borderId="0" xfId="0" applyFont="1" applyAlignment="1">
      <alignment vertical="center"/>
    </xf>
    <xf numFmtId="0" fontId="2" fillId="0" borderId="0" xfId="0" applyFont="1"/>
    <xf numFmtId="0" fontId="13" fillId="0" borderId="12" xfId="0" applyFont="1" applyBorder="1" applyAlignment="1" applyProtection="1">
      <alignment horizontal="center" vertical="center"/>
    </xf>
    <xf numFmtId="0" fontId="28" fillId="0" borderId="0" xfId="0" applyFont="1" applyBorder="1"/>
    <xf numFmtId="0" fontId="0" fillId="0" borderId="0" xfId="0" applyBorder="1" applyAlignment="1">
      <alignment horizontal="center"/>
    </xf>
    <xf numFmtId="0" fontId="19" fillId="0" borderId="0" xfId="0" applyFont="1" applyBorder="1" applyAlignment="1">
      <alignment vertical="center"/>
    </xf>
    <xf numFmtId="0" fontId="19" fillId="0" borderId="1" xfId="0" applyFont="1" applyBorder="1" applyAlignment="1">
      <alignment vertical="center"/>
    </xf>
    <xf numFmtId="0" fontId="13" fillId="0" borderId="12" xfId="0" applyFont="1" applyBorder="1" applyAlignment="1">
      <alignment horizontal="center" vertical="center"/>
    </xf>
    <xf numFmtId="0" fontId="4" fillId="0" borderId="4" xfId="0" applyFont="1" applyBorder="1" applyAlignment="1">
      <alignment horizontal="left" vertical="top" wrapText="1"/>
    </xf>
    <xf numFmtId="0" fontId="4" fillId="0" borderId="0" xfId="0" applyFont="1" applyAlignment="1">
      <alignment vertical="center" wrapText="1"/>
    </xf>
    <xf numFmtId="0" fontId="2" fillId="2" borderId="1"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47" fillId="0" borderId="0" xfId="0" applyFont="1"/>
    <xf numFmtId="0" fontId="47" fillId="0" borderId="0" xfId="0" applyFont="1" applyAlignment="1">
      <alignment horizontal="left"/>
    </xf>
    <xf numFmtId="0" fontId="47" fillId="0" borderId="0" xfId="0" applyFont="1" applyAlignment="1"/>
    <xf numFmtId="0" fontId="48" fillId="0" borderId="0" xfId="0" applyFont="1"/>
    <xf numFmtId="0" fontId="42" fillId="2" borderId="4" xfId="1" applyFont="1" applyFill="1" applyBorder="1" applyAlignment="1">
      <alignment horizontal="left" vertical="center"/>
    </xf>
    <xf numFmtId="0" fontId="38" fillId="0" borderId="14" xfId="0" applyFont="1" applyBorder="1" applyAlignment="1">
      <alignment vertical="center" wrapText="1"/>
    </xf>
    <xf numFmtId="0" fontId="38" fillId="0" borderId="15" xfId="0" applyFont="1" applyBorder="1" applyAlignment="1">
      <alignment vertical="center" wrapText="1"/>
    </xf>
    <xf numFmtId="0" fontId="38" fillId="0" borderId="16" xfId="0" applyFont="1" applyBorder="1" applyAlignment="1">
      <alignment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4"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57"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5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51" xfId="0" applyFont="1" applyBorder="1" applyAlignment="1">
      <alignment horizontal="center" vertical="center" wrapText="1"/>
    </xf>
    <xf numFmtId="0" fontId="16" fillId="0" borderId="18" xfId="0" applyFont="1" applyBorder="1" applyAlignment="1">
      <alignment vertical="center" wrapText="1"/>
    </xf>
    <xf numFmtId="0" fontId="16" fillId="0" borderId="0" xfId="0" applyFont="1" applyBorder="1" applyAlignment="1">
      <alignment vertical="center" wrapText="1"/>
    </xf>
    <xf numFmtId="0" fontId="16" fillId="0" borderId="19" xfId="0" applyFont="1" applyBorder="1" applyAlignment="1">
      <alignment vertical="center" wrapText="1"/>
    </xf>
    <xf numFmtId="0" fontId="38" fillId="0" borderId="21" xfId="0" applyFont="1" applyBorder="1" applyAlignment="1">
      <alignment vertical="center" wrapText="1"/>
    </xf>
    <xf numFmtId="0" fontId="38" fillId="0" borderId="22" xfId="0" applyFont="1" applyBorder="1" applyAlignment="1">
      <alignment vertical="center" wrapText="1"/>
    </xf>
    <xf numFmtId="0" fontId="38" fillId="0" borderId="23" xfId="0" applyFont="1" applyBorder="1" applyAlignment="1">
      <alignment vertical="center" wrapText="1"/>
    </xf>
    <xf numFmtId="0" fontId="21" fillId="0" borderId="88" xfId="0" applyFont="1"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3" xfId="0" applyBorder="1" applyAlignment="1">
      <alignment horizontal="center" vertical="center" wrapText="1"/>
    </xf>
    <xf numFmtId="0" fontId="21" fillId="0" borderId="82" xfId="0" applyFont="1" applyBorder="1" applyAlignment="1">
      <alignment horizontal="center" vertical="center" wrapText="1"/>
    </xf>
    <xf numFmtId="0" fontId="0" fillId="0" borderId="77" xfId="0" applyBorder="1" applyAlignment="1">
      <alignment horizontal="center" vertical="center" wrapText="1"/>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3" xfId="0" applyFont="1" applyBorder="1" applyAlignment="1">
      <alignment horizontal="center" vertical="center" wrapText="1"/>
    </xf>
    <xf numFmtId="0" fontId="21" fillId="0" borderId="14" xfId="0" applyFont="1" applyBorder="1" applyAlignment="1">
      <alignment vertical="center" wrapText="1"/>
    </xf>
    <xf numFmtId="0" fontId="21" fillId="0" borderId="21" xfId="0" applyFont="1" applyBorder="1" applyAlignment="1">
      <alignment vertical="center" wrapText="1"/>
    </xf>
    <xf numFmtId="0" fontId="21" fillId="0" borderId="50" xfId="0" applyFont="1" applyBorder="1" applyAlignment="1">
      <alignment horizontal="center" vertical="center" wrapText="1"/>
    </xf>
    <xf numFmtId="0" fontId="21" fillId="0" borderId="53" xfId="0" applyFont="1" applyBorder="1" applyAlignment="1">
      <alignment vertical="center" wrapText="1"/>
    </xf>
    <xf numFmtId="0" fontId="21" fillId="0" borderId="54" xfId="0" applyFont="1" applyBorder="1" applyAlignment="1">
      <alignment vertical="center" wrapText="1"/>
    </xf>
    <xf numFmtId="0" fontId="21" fillId="0" borderId="16" xfId="0" applyFont="1" applyBorder="1" applyAlignment="1">
      <alignment horizontal="center" vertical="center" wrapText="1"/>
    </xf>
    <xf numFmtId="0" fontId="21" fillId="0" borderId="23" xfId="0" applyFont="1" applyBorder="1" applyAlignment="1">
      <alignment horizontal="center" vertical="center" wrapText="1"/>
    </xf>
    <xf numFmtId="0" fontId="19" fillId="0" borderId="14" xfId="0" applyFont="1" applyBorder="1" applyAlignment="1">
      <alignment vertical="center" wrapText="1"/>
    </xf>
    <xf numFmtId="0" fontId="19" fillId="0" borderId="18" xfId="0" applyFont="1" applyBorder="1" applyAlignment="1">
      <alignment vertical="center" wrapText="1"/>
    </xf>
    <xf numFmtId="0" fontId="19" fillId="0" borderId="50"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50" xfId="0" applyFont="1" applyBorder="1" applyAlignment="1">
      <alignment vertical="center" wrapText="1"/>
    </xf>
    <xf numFmtId="0" fontId="19" fillId="0" borderId="69" xfId="0" applyFont="1" applyBorder="1" applyAlignment="1">
      <alignment vertical="center" wrapText="1"/>
    </xf>
    <xf numFmtId="0" fontId="21" fillId="0" borderId="14" xfId="0" applyFont="1" applyBorder="1" applyAlignment="1">
      <alignment horizontal="center" vertical="center" wrapText="1"/>
    </xf>
    <xf numFmtId="0" fontId="0" fillId="0" borderId="16" xfId="0" applyBorder="1" applyAlignment="1">
      <alignment horizontal="center" vertical="center" wrapText="1"/>
    </xf>
    <xf numFmtId="0" fontId="20" fillId="0" borderId="60"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69"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9" xfId="0" applyFont="1" applyBorder="1" applyAlignment="1">
      <alignment horizontal="center" vertical="center" wrapText="1"/>
    </xf>
    <xf numFmtId="0" fontId="21" fillId="0" borderId="75" xfId="0" applyFont="1" applyBorder="1" applyAlignment="1">
      <alignment horizontal="center" vertical="center" wrapText="1"/>
    </xf>
    <xf numFmtId="0" fontId="6" fillId="0" borderId="72"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9" xfId="0" applyFont="1" applyBorder="1" applyAlignment="1">
      <alignment horizontal="center" vertical="center" wrapText="1"/>
    </xf>
    <xf numFmtId="0" fontId="6" fillId="0" borderId="70"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81"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93" xfId="0" applyFont="1" applyBorder="1" applyAlignment="1">
      <alignment horizontal="center" vertical="center" wrapText="1"/>
    </xf>
    <xf numFmtId="0" fontId="20" fillId="0" borderId="19"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76" xfId="0" applyFont="1" applyBorder="1" applyAlignment="1">
      <alignment vertical="center" wrapText="1"/>
    </xf>
    <xf numFmtId="0" fontId="6" fillId="0" borderId="78" xfId="0" applyFont="1" applyBorder="1" applyAlignment="1">
      <alignment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8" xfId="0" applyFont="1" applyBorder="1" applyAlignment="1">
      <alignment horizontal="center" vertical="center" wrapText="1"/>
    </xf>
    <xf numFmtId="0" fontId="0" fillId="0" borderId="16" xfId="0" applyBorder="1" applyAlignment="1">
      <alignment vertical="center" wrapText="1"/>
    </xf>
    <xf numFmtId="0" fontId="0" fillId="0" borderId="19" xfId="0" applyBorder="1" applyAlignment="1">
      <alignment vertical="center" wrapText="1"/>
    </xf>
    <xf numFmtId="0" fontId="0" fillId="0" borderId="77" xfId="0" applyBorder="1" applyAlignment="1">
      <alignment vertical="center" wrapText="1"/>
    </xf>
    <xf numFmtId="0" fontId="21" fillId="0" borderId="84" xfId="0" applyFont="1" applyBorder="1" applyAlignment="1">
      <alignment horizontal="center" vertical="center" wrapText="1"/>
    </xf>
    <xf numFmtId="0" fontId="0" fillId="0" borderId="85" xfId="0" applyBorder="1" applyAlignment="1">
      <alignment vertical="center" wrapText="1"/>
    </xf>
    <xf numFmtId="0" fontId="6" fillId="0" borderId="82" xfId="0" applyFont="1" applyBorder="1" applyAlignment="1">
      <alignment horizontal="center" vertical="center" wrapText="1"/>
    </xf>
    <xf numFmtId="0" fontId="0" fillId="0" borderId="83" xfId="0" applyBorder="1" applyAlignment="1">
      <alignment vertical="center" wrapText="1"/>
    </xf>
    <xf numFmtId="0" fontId="6" fillId="0" borderId="36" xfId="0" applyFont="1" applyBorder="1" applyAlignment="1">
      <alignment horizontal="center" vertical="center" wrapText="1"/>
    </xf>
    <xf numFmtId="0" fontId="0" fillId="0" borderId="37" xfId="0" applyBorder="1" applyAlignment="1">
      <alignment vertical="center" wrapText="1"/>
    </xf>
    <xf numFmtId="0" fontId="21" fillId="0" borderId="38" xfId="0" applyFont="1" applyBorder="1" applyAlignment="1">
      <alignment horizontal="center" vertical="center" wrapText="1"/>
    </xf>
    <xf numFmtId="0" fontId="0" fillId="0" borderId="39" xfId="0" applyBorder="1" applyAlignment="1">
      <alignment horizontal="center" vertical="center" wrapText="1"/>
    </xf>
    <xf numFmtId="0" fontId="0" fillId="0" borderId="39" xfId="0" applyBorder="1" applyAlignment="1">
      <alignment vertical="center" wrapText="1"/>
    </xf>
    <xf numFmtId="0" fontId="6" fillId="0" borderId="18" xfId="0" applyFont="1" applyBorder="1" applyAlignment="1">
      <alignment horizontal="center" vertical="center" wrapText="1"/>
    </xf>
    <xf numFmtId="0" fontId="0" fillId="0" borderId="20" xfId="0" applyBorder="1" applyAlignment="1">
      <alignment vertical="center" wrapText="1"/>
    </xf>
    <xf numFmtId="0" fontId="21" fillId="0" borderId="72"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40" xfId="0" applyFont="1" applyBorder="1" applyAlignment="1">
      <alignment horizontal="center" vertical="center" wrapText="1"/>
    </xf>
    <xf numFmtId="0" fontId="0" fillId="0" borderId="41" xfId="0" applyBorder="1" applyAlignment="1">
      <alignment vertical="center" wrapText="1"/>
    </xf>
    <xf numFmtId="0" fontId="0" fillId="0" borderId="41" xfId="0" applyBorder="1" applyAlignment="1">
      <alignment horizontal="center" vertical="center" wrapText="1"/>
    </xf>
    <xf numFmtId="0" fontId="6" fillId="0" borderId="95" xfId="0" applyFont="1" applyBorder="1" applyAlignment="1">
      <alignment horizontal="center" vertical="center" wrapText="1"/>
    </xf>
    <xf numFmtId="0" fontId="0" fillId="0" borderId="96" xfId="0" applyBorder="1" applyAlignment="1">
      <alignment vertical="center" wrapText="1"/>
    </xf>
    <xf numFmtId="0" fontId="31" fillId="0" borderId="0" xfId="0" applyFont="1" applyAlignment="1">
      <alignment horizontal="left" vertical="center" wrapText="1"/>
    </xf>
    <xf numFmtId="0" fontId="9" fillId="0" borderId="0" xfId="0" applyFont="1" applyAlignment="1">
      <alignment horizontal="center" vertical="center"/>
    </xf>
    <xf numFmtId="0" fontId="5" fillId="8" borderId="100" xfId="0" applyFont="1" applyFill="1" applyBorder="1" applyAlignment="1">
      <alignment horizontal="center" vertical="center"/>
    </xf>
    <xf numFmtId="0" fontId="5" fillId="8" borderId="2" xfId="0" applyFont="1" applyFill="1" applyBorder="1" applyAlignment="1">
      <alignment horizontal="center" vertical="center"/>
    </xf>
    <xf numFmtId="0" fontId="13" fillId="0" borderId="42"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2" fillId="0" borderId="101" xfId="0" applyFont="1" applyFill="1" applyBorder="1" applyAlignment="1">
      <alignment horizontal="center" vertical="center" wrapText="1"/>
    </xf>
    <xf numFmtId="0" fontId="2" fillId="0" borderId="102" xfId="0" applyFont="1" applyFill="1" applyBorder="1" applyAlignment="1">
      <alignment horizontal="center" vertical="center" wrapText="1"/>
    </xf>
    <xf numFmtId="0" fontId="5" fillId="0" borderId="67" xfId="0" applyFont="1" applyBorder="1" applyAlignment="1">
      <alignment horizontal="center" vertical="center"/>
    </xf>
    <xf numFmtId="0" fontId="5" fillId="0" borderId="99" xfId="0" applyFont="1" applyBorder="1" applyAlignment="1">
      <alignment horizontal="center" vertical="center"/>
    </xf>
    <xf numFmtId="0" fontId="4" fillId="12" borderId="31" xfId="0" applyFont="1" applyFill="1" applyBorder="1" applyAlignment="1">
      <alignment horizontal="left" vertical="center" wrapText="1"/>
    </xf>
    <xf numFmtId="0" fontId="4" fillId="12" borderId="33" xfId="0" applyFont="1" applyFill="1" applyBorder="1" applyAlignment="1">
      <alignment horizontal="left" vertical="center" wrapText="1"/>
    </xf>
    <xf numFmtId="0" fontId="30" fillId="0" borderId="0" xfId="0" applyFont="1" applyAlignment="1">
      <alignment horizontal="center" vertical="center" wrapText="1"/>
    </xf>
    <xf numFmtId="0" fontId="5" fillId="0" borderId="1" xfId="0" applyFont="1" applyBorder="1" applyAlignment="1">
      <alignment horizontal="center" vertical="center"/>
    </xf>
    <xf numFmtId="0" fontId="11" fillId="0" borderId="2" xfId="0" applyFont="1" applyBorder="1" applyAlignment="1">
      <alignment horizontal="center" vertical="center"/>
    </xf>
    <xf numFmtId="0" fontId="5" fillId="0" borderId="42" xfId="0" applyFont="1" applyBorder="1" applyAlignment="1">
      <alignment horizontal="center" vertical="center"/>
    </xf>
    <xf numFmtId="0" fontId="5" fillId="13" borderId="100"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0" borderId="67"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03" xfId="0" applyFont="1" applyBorder="1" applyAlignment="1">
      <alignment horizontal="center" vertical="center"/>
    </xf>
    <xf numFmtId="0" fontId="13" fillId="0" borderId="32" xfId="0" applyFont="1" applyFill="1"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5" fillId="0" borderId="31" xfId="0" applyFont="1" applyBorder="1" applyAlignment="1">
      <alignment horizontal="center" vertical="center"/>
    </xf>
    <xf numFmtId="0" fontId="11" fillId="0" borderId="10" xfId="0" applyFont="1" applyBorder="1" applyAlignment="1">
      <alignment horizontal="center" vertical="center"/>
    </xf>
    <xf numFmtId="0" fontId="11" fillId="0" borderId="33" xfId="0" applyFont="1" applyBorder="1" applyAlignment="1">
      <alignment horizontal="center" vertical="center"/>
    </xf>
    <xf numFmtId="0" fontId="11" fillId="0" borderId="11" xfId="0" applyFont="1" applyBorder="1" applyAlignment="1">
      <alignment horizontal="center" vertical="center"/>
    </xf>
    <xf numFmtId="0" fontId="36" fillId="0" borderId="7" xfId="0" applyFont="1" applyBorder="1" applyAlignment="1">
      <alignment vertical="center" wrapText="1"/>
    </xf>
    <xf numFmtId="0" fontId="0" fillId="0" borderId="13" xfId="0" applyBorder="1" applyAlignment="1">
      <alignment vertical="center"/>
    </xf>
    <xf numFmtId="0" fontId="4" fillId="0" borderId="1" xfId="0" applyFont="1" applyBorder="1" applyAlignment="1">
      <alignment horizontal="justify" vertical="center" wrapText="1"/>
    </xf>
    <xf numFmtId="0" fontId="0" fillId="0" borderId="3" xfId="0" applyBorder="1" applyAlignment="1"/>
    <xf numFmtId="0" fontId="0" fillId="0" borderId="2" xfId="0" applyBorder="1" applyAlignment="1"/>
    <xf numFmtId="0" fontId="4" fillId="0" borderId="1" xfId="0" applyFont="1" applyBorder="1" applyAlignment="1">
      <alignment vertical="center" wrapText="1"/>
    </xf>
    <xf numFmtId="0" fontId="8" fillId="0" borderId="1" xfId="0" applyFont="1" applyBorder="1" applyAlignment="1" applyProtection="1">
      <alignment horizontal="left" vertical="top"/>
      <protection locked="0"/>
    </xf>
    <xf numFmtId="0" fontId="8" fillId="0" borderId="2" xfId="0" applyFont="1" applyBorder="1" applyAlignment="1" applyProtection="1">
      <alignment horizontal="left" vertical="top"/>
      <protection locked="0"/>
    </xf>
    <xf numFmtId="0" fontId="4" fillId="0" borderId="1"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3" fillId="0" borderId="3"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49" fontId="12" fillId="0" borderId="0" xfId="0" applyNumberFormat="1" applyFont="1" applyAlignment="1">
      <alignment horizontal="left" vertical="top" wrapText="1"/>
    </xf>
    <xf numFmtId="49" fontId="6" fillId="0" borderId="0" xfId="0" applyNumberFormat="1" applyFont="1" applyAlignment="1">
      <alignment horizontal="left" vertical="top"/>
    </xf>
    <xf numFmtId="0" fontId="5" fillId="6" borderId="43" xfId="1" applyFont="1" applyFill="1" applyBorder="1" applyAlignment="1">
      <alignment vertical="center" wrapText="1"/>
    </xf>
    <xf numFmtId="0" fontId="11" fillId="0" borderId="8" xfId="0" applyFont="1" applyBorder="1" applyAlignment="1">
      <alignment vertical="center"/>
    </xf>
    <xf numFmtId="0" fontId="11" fillId="0" borderId="44" xfId="0" applyFont="1" applyBorder="1" applyAlignment="1">
      <alignment vertical="center"/>
    </xf>
    <xf numFmtId="49" fontId="5" fillId="5" borderId="1" xfId="1" applyNumberFormat="1" applyFont="1" applyFill="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5" fillId="0" borderId="3"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164" fontId="2" fillId="9" borderId="1" xfId="0" applyNumberFormat="1"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34" fillId="0" borderId="1" xfId="1" applyFont="1" applyBorder="1" applyAlignment="1">
      <alignment horizontal="lef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2" borderId="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5" fillId="2" borderId="1"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4" fillId="2" borderId="1"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1" applyFont="1" applyFill="1" applyBorder="1" applyAlignment="1">
      <alignment horizontal="left" vertical="center"/>
    </xf>
    <xf numFmtId="0" fontId="14" fillId="0" borderId="3" xfId="0" applyFont="1" applyBorder="1" applyAlignment="1">
      <alignment vertical="center" wrapText="1"/>
    </xf>
    <xf numFmtId="0" fontId="14" fillId="0" borderId="2" xfId="0" applyFont="1" applyBorder="1" applyAlignment="1">
      <alignment vertical="center" wrapText="1"/>
    </xf>
    <xf numFmtId="0" fontId="2" fillId="2" borderId="1"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10" xfId="0" applyFont="1" applyBorder="1" applyAlignment="1">
      <alignment horizontal="left" vertical="center" wrapText="1"/>
    </xf>
    <xf numFmtId="0" fontId="0" fillId="0" borderId="13" xfId="0" applyBorder="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top" wrapText="1"/>
    </xf>
    <xf numFmtId="164" fontId="2" fillId="3" borderId="1" xfId="1" applyNumberFormat="1"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49" fontId="6" fillId="0" borderId="12" xfId="1" applyNumberFormat="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164" fontId="13" fillId="10" borderId="3" xfId="1" applyNumberFormat="1" applyFont="1" applyFill="1" applyBorder="1" applyAlignment="1">
      <alignment horizontal="center" vertical="center" wrapText="1"/>
    </xf>
    <xf numFmtId="164" fontId="13" fillId="10" borderId="2" xfId="1" applyNumberFormat="1" applyFont="1" applyFill="1" applyBorder="1" applyAlignment="1">
      <alignment horizontal="center" vertical="center" wrapText="1"/>
    </xf>
    <xf numFmtId="0" fontId="5" fillId="0" borderId="46" xfId="0" applyFont="1" applyBorder="1" applyAlignment="1">
      <alignment vertical="center" wrapText="1"/>
    </xf>
    <xf numFmtId="0" fontId="14" fillId="0" borderId="32" xfId="0" applyFont="1" applyBorder="1" applyAlignment="1">
      <alignment vertical="center" wrapText="1"/>
    </xf>
    <xf numFmtId="0" fontId="14" fillId="0" borderId="10" xfId="0" applyFont="1" applyBorder="1" applyAlignment="1">
      <alignment vertical="center" wrapText="1"/>
    </xf>
    <xf numFmtId="0" fontId="34" fillId="0" borderId="3" xfId="1" applyFont="1" applyBorder="1" applyAlignment="1">
      <alignment horizontal="left" vertical="center" wrapText="1"/>
    </xf>
    <xf numFmtId="0" fontId="34" fillId="0" borderId="2" xfId="1" applyFont="1" applyBorder="1" applyAlignment="1">
      <alignment horizontal="left" vertical="center" wrapText="1"/>
    </xf>
    <xf numFmtId="0" fontId="2" fillId="2" borderId="2" xfId="1" applyFont="1" applyFill="1" applyBorder="1" applyAlignment="1">
      <alignment horizontal="center" vertical="center" wrapText="1"/>
    </xf>
    <xf numFmtId="0" fontId="0" fillId="0" borderId="5"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8" fillId="0" borderId="0" xfId="0" applyFont="1" applyAlignment="1" applyProtection="1">
      <alignment horizontal="center" vertical="center"/>
      <protection locked="0"/>
    </xf>
    <xf numFmtId="0" fontId="3" fillId="0" borderId="0" xfId="0" applyFont="1"/>
    <xf numFmtId="0" fontId="3" fillId="0" borderId="0" xfId="0" applyFont="1" applyProtection="1">
      <protection locked="0"/>
    </xf>
    <xf numFmtId="0" fontId="13" fillId="0" borderId="0" xfId="0" applyFont="1"/>
    <xf numFmtId="0" fontId="25" fillId="0" borderId="0" xfId="0" applyFont="1"/>
    <xf numFmtId="0" fontId="25" fillId="0" borderId="0" xfId="0" applyFont="1" applyAlignment="1">
      <alignment horizontal="left" vertical="center"/>
    </xf>
    <xf numFmtId="0" fontId="0" fillId="0" borderId="0" xfId="0" applyAlignment="1">
      <alignment vertical="center"/>
    </xf>
    <xf numFmtId="0" fontId="25" fillId="0" borderId="0" xfId="0" applyFont="1" applyFill="1" applyAlignment="1">
      <alignment horizontal="left" vertical="center" wrapText="1"/>
    </xf>
    <xf numFmtId="0" fontId="22" fillId="0" borderId="0" xfId="0" applyFont="1" applyFill="1" applyAlignment="1">
      <alignment horizontal="left" vertical="center" wrapText="1"/>
    </xf>
    <xf numFmtId="0" fontId="25" fillId="0" borderId="0" xfId="0" applyFont="1" applyAlignment="1">
      <alignment horizontal="left" vertical="center" wrapText="1"/>
    </xf>
    <xf numFmtId="0" fontId="24" fillId="0" borderId="0" xfId="0" applyFont="1" applyAlignment="1">
      <alignment horizontal="left" vertical="center"/>
    </xf>
    <xf numFmtId="0" fontId="13" fillId="0" borderId="0" xfId="0" applyFont="1" applyAlignment="1" applyProtection="1">
      <alignment horizontal="center" vertical="center"/>
    </xf>
    <xf numFmtId="0" fontId="13" fillId="0" borderId="4" xfId="0" applyFont="1" applyBorder="1" applyAlignment="1">
      <alignment horizontal="center" vertical="center"/>
    </xf>
    <xf numFmtId="0" fontId="2" fillId="0" borderId="4" xfId="0" applyFont="1" applyBorder="1" applyAlignment="1" applyProtection="1">
      <alignment horizontal="right" vertical="center"/>
    </xf>
  </cellXfs>
  <cellStyles count="2">
    <cellStyle name="Normal" xfId="0" builtinId="0"/>
    <cellStyle name="Normal 2 2" xfId="1" xr:uid="{00000000-0005-0000-0000-000001000000}"/>
  </cellStyles>
  <dxfs count="0"/>
  <tableStyles count="0" defaultTableStyle="TableStyleMedium2" defaultPivotStyle="PivotStyleLight16"/>
  <colors>
    <mruColors>
      <color rgb="FFD8E4B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40"/>
  <sheetViews>
    <sheetView tabSelected="1" zoomScale="90" zoomScaleNormal="90" workbookViewId="0">
      <selection activeCell="N8" sqref="N8"/>
    </sheetView>
  </sheetViews>
  <sheetFormatPr baseColWidth="10" defaultRowHeight="15" x14ac:dyDescent="0.25"/>
  <cols>
    <col min="1" max="1" width="21" customWidth="1"/>
    <col min="2" max="2" width="9.140625" customWidth="1"/>
    <col min="3" max="3" width="9" customWidth="1"/>
  </cols>
  <sheetData>
    <row r="1" spans="1:9" x14ac:dyDescent="0.25">
      <c r="B1" t="s">
        <v>231</v>
      </c>
      <c r="F1" t="s">
        <v>232</v>
      </c>
    </row>
    <row r="2" spans="1:9" ht="15.75" thickBot="1" x14ac:dyDescent="0.3">
      <c r="B2" s="18"/>
    </row>
    <row r="3" spans="1:9" ht="15.75" thickTop="1" x14ac:dyDescent="0.25">
      <c r="A3" s="237" t="s">
        <v>15</v>
      </c>
      <c r="B3" s="238"/>
      <c r="C3" s="239"/>
      <c r="D3" s="240" t="s">
        <v>16</v>
      </c>
      <c r="E3" s="241"/>
      <c r="F3" s="240" t="s">
        <v>17</v>
      </c>
      <c r="G3" s="241"/>
      <c r="H3" s="240" t="s">
        <v>18</v>
      </c>
      <c r="I3" s="246"/>
    </row>
    <row r="4" spans="1:9" x14ac:dyDescent="0.25">
      <c r="A4" s="257"/>
      <c r="B4" s="258"/>
      <c r="C4" s="259"/>
      <c r="D4" s="242"/>
      <c r="E4" s="243"/>
      <c r="F4" s="242"/>
      <c r="G4" s="243"/>
      <c r="H4" s="242"/>
      <c r="I4" s="247"/>
    </row>
    <row r="5" spans="1:9" ht="33" customHeight="1" thickBot="1" x14ac:dyDescent="0.3">
      <c r="A5" s="260" t="s">
        <v>126</v>
      </c>
      <c r="B5" s="261"/>
      <c r="C5" s="262"/>
      <c r="D5" s="244"/>
      <c r="E5" s="245"/>
      <c r="F5" s="244"/>
      <c r="G5" s="245"/>
      <c r="H5" s="244"/>
      <c r="I5" s="248"/>
    </row>
    <row r="6" spans="1:9" ht="16.5" thickTop="1" thickBot="1" x14ac:dyDescent="0.3">
      <c r="A6" s="19" t="s">
        <v>19</v>
      </c>
      <c r="B6" s="136" t="s">
        <v>20</v>
      </c>
      <c r="C6" s="20" t="s">
        <v>21</v>
      </c>
      <c r="D6" s="126" t="s">
        <v>22</v>
      </c>
      <c r="E6" s="20" t="s">
        <v>23</v>
      </c>
      <c r="F6" s="137" t="s">
        <v>22</v>
      </c>
      <c r="G6" s="138" t="s">
        <v>23</v>
      </c>
      <c r="H6" s="126" t="s">
        <v>22</v>
      </c>
      <c r="I6" s="20" t="s">
        <v>23</v>
      </c>
    </row>
    <row r="7" spans="1:9" ht="34.5" customHeight="1" thickTop="1" x14ac:dyDescent="0.25">
      <c r="A7" s="139" t="s">
        <v>24</v>
      </c>
      <c r="B7" s="147"/>
      <c r="C7" s="148">
        <v>3</v>
      </c>
      <c r="D7" s="149"/>
      <c r="E7" s="150"/>
      <c r="F7" s="149"/>
      <c r="G7" s="151"/>
      <c r="H7" s="149"/>
      <c r="I7" s="150"/>
    </row>
    <row r="8" spans="1:9" ht="30.75" customHeight="1" x14ac:dyDescent="0.25">
      <c r="A8" s="21" t="s">
        <v>299</v>
      </c>
      <c r="B8" s="155" t="s">
        <v>25</v>
      </c>
      <c r="C8" s="154">
        <v>1.5</v>
      </c>
      <c r="D8" s="263" t="s">
        <v>0</v>
      </c>
      <c r="E8" s="264"/>
      <c r="F8" s="153" t="s">
        <v>127</v>
      </c>
      <c r="G8" s="152" t="s">
        <v>27</v>
      </c>
      <c r="H8" s="267" t="s">
        <v>0</v>
      </c>
      <c r="I8" s="268"/>
    </row>
    <row r="9" spans="1:9" ht="20.25" customHeight="1" x14ac:dyDescent="0.25">
      <c r="A9" s="141" t="s">
        <v>28</v>
      </c>
      <c r="B9" s="249" t="s">
        <v>29</v>
      </c>
      <c r="C9" s="251">
        <v>1.5</v>
      </c>
      <c r="D9" s="253" t="s">
        <v>0</v>
      </c>
      <c r="E9" s="265"/>
      <c r="F9" s="253" t="s">
        <v>128</v>
      </c>
      <c r="G9" s="255" t="s">
        <v>27</v>
      </c>
      <c r="H9" s="267" t="s">
        <v>0</v>
      </c>
      <c r="I9" s="268"/>
    </row>
    <row r="10" spans="1:9" ht="15.75" customHeight="1" thickBot="1" x14ac:dyDescent="0.3">
      <c r="A10" s="22" t="s">
        <v>300</v>
      </c>
      <c r="B10" s="250"/>
      <c r="C10" s="252"/>
      <c r="D10" s="254"/>
      <c r="E10" s="266"/>
      <c r="F10" s="254"/>
      <c r="G10" s="256"/>
      <c r="H10" s="254"/>
      <c r="I10" s="266"/>
    </row>
    <row r="11" spans="1:9" ht="13.5" customHeight="1" thickTop="1" x14ac:dyDescent="0.25">
      <c r="A11" s="123" t="s">
        <v>130</v>
      </c>
      <c r="B11" s="269" t="s">
        <v>30</v>
      </c>
      <c r="C11" s="271">
        <v>4</v>
      </c>
      <c r="D11" s="273" t="s">
        <v>131</v>
      </c>
      <c r="E11" s="275" t="s">
        <v>134</v>
      </c>
      <c r="F11" s="276" t="s">
        <v>34</v>
      </c>
      <c r="G11" s="278" t="s">
        <v>135</v>
      </c>
      <c r="H11" s="286" t="s">
        <v>0</v>
      </c>
      <c r="I11" s="287"/>
    </row>
    <row r="12" spans="1:9" ht="61.5" customHeight="1" thickBot="1" x14ac:dyDescent="0.3">
      <c r="A12" s="124" t="s">
        <v>129</v>
      </c>
      <c r="B12" s="270"/>
      <c r="C12" s="272"/>
      <c r="D12" s="274"/>
      <c r="E12" s="256"/>
      <c r="F12" s="277"/>
      <c r="G12" s="279"/>
      <c r="H12" s="254"/>
      <c r="I12" s="266"/>
    </row>
    <row r="13" spans="1:9" ht="25.5" customHeight="1" thickTop="1" x14ac:dyDescent="0.25">
      <c r="A13" s="21" t="s">
        <v>31</v>
      </c>
      <c r="B13" s="288" t="s">
        <v>233</v>
      </c>
      <c r="C13" s="290">
        <v>14</v>
      </c>
      <c r="D13" s="292"/>
      <c r="E13" s="294"/>
      <c r="F13" s="280"/>
      <c r="G13" s="282"/>
      <c r="H13" s="280"/>
      <c r="I13" s="284"/>
    </row>
    <row r="14" spans="1:9" ht="3.75" customHeight="1" x14ac:dyDescent="0.25">
      <c r="A14" s="140"/>
      <c r="B14" s="289"/>
      <c r="C14" s="291"/>
      <c r="D14" s="293"/>
      <c r="E14" s="295"/>
      <c r="F14" s="281"/>
      <c r="G14" s="283"/>
      <c r="H14" s="281"/>
      <c r="I14" s="285"/>
    </row>
    <row r="15" spans="1:9" ht="13.5" customHeight="1" x14ac:dyDescent="0.25">
      <c r="A15" s="122" t="s">
        <v>32</v>
      </c>
      <c r="B15" s="249" t="s">
        <v>33</v>
      </c>
      <c r="C15" s="297">
        <v>3</v>
      </c>
      <c r="D15" s="298" t="s">
        <v>0</v>
      </c>
      <c r="E15" s="297" t="s">
        <v>46</v>
      </c>
      <c r="F15" s="298" t="s">
        <v>42</v>
      </c>
      <c r="G15" s="332" t="s">
        <v>46</v>
      </c>
      <c r="H15" s="267" t="s">
        <v>0</v>
      </c>
      <c r="I15" s="320"/>
    </row>
    <row r="16" spans="1:9" ht="38.25" customHeight="1" x14ac:dyDescent="0.25">
      <c r="A16" s="142" t="s">
        <v>132</v>
      </c>
      <c r="B16" s="296"/>
      <c r="C16" s="251"/>
      <c r="D16" s="299"/>
      <c r="E16" s="300"/>
      <c r="F16" s="302"/>
      <c r="G16" s="333"/>
      <c r="H16" s="321"/>
      <c r="I16" s="322"/>
    </row>
    <row r="17" spans="1:9" ht="14.25" customHeight="1" x14ac:dyDescent="0.25">
      <c r="A17" s="121" t="s">
        <v>35</v>
      </c>
      <c r="B17" s="301" t="s">
        <v>36</v>
      </c>
      <c r="C17" s="297">
        <v>9</v>
      </c>
      <c r="D17" s="298" t="s">
        <v>0</v>
      </c>
      <c r="E17" s="297" t="s">
        <v>136</v>
      </c>
      <c r="F17" s="253" t="s">
        <v>137</v>
      </c>
      <c r="G17" s="255" t="s">
        <v>136</v>
      </c>
      <c r="H17" s="253" t="s">
        <v>0</v>
      </c>
      <c r="I17" s="319"/>
    </row>
    <row r="18" spans="1:9" ht="51" customHeight="1" x14ac:dyDescent="0.25">
      <c r="A18" s="143" t="s">
        <v>133</v>
      </c>
      <c r="B18" s="301"/>
      <c r="C18" s="300"/>
      <c r="D18" s="302"/>
      <c r="E18" s="300"/>
      <c r="F18" s="253"/>
      <c r="G18" s="255"/>
      <c r="H18" s="321"/>
      <c r="I18" s="322"/>
    </row>
    <row r="19" spans="1:9" ht="16.5" customHeight="1" x14ac:dyDescent="0.25">
      <c r="A19" s="144" t="s">
        <v>39</v>
      </c>
      <c r="B19" s="313" t="s">
        <v>40</v>
      </c>
      <c r="C19" s="297">
        <v>1</v>
      </c>
      <c r="D19" s="309" t="s">
        <v>45</v>
      </c>
      <c r="E19" s="297" t="s">
        <v>46</v>
      </c>
      <c r="F19" s="298" t="s">
        <v>45</v>
      </c>
      <c r="G19" s="297" t="s">
        <v>230</v>
      </c>
      <c r="H19" s="330" t="s">
        <v>41</v>
      </c>
      <c r="I19" s="331"/>
    </row>
    <row r="20" spans="1:9" ht="16.5" customHeight="1" x14ac:dyDescent="0.25">
      <c r="A20" s="77" t="s">
        <v>301</v>
      </c>
      <c r="B20" s="314"/>
      <c r="C20" s="300"/>
      <c r="D20" s="315"/>
      <c r="E20" s="251"/>
      <c r="F20" s="302"/>
      <c r="G20" s="300"/>
      <c r="H20" s="330"/>
      <c r="I20" s="331"/>
    </row>
    <row r="21" spans="1:9" ht="15" customHeight="1" x14ac:dyDescent="0.25">
      <c r="A21" s="145" t="s">
        <v>43</v>
      </c>
      <c r="B21" s="306" t="s">
        <v>44</v>
      </c>
      <c r="C21" s="251">
        <v>1</v>
      </c>
      <c r="D21" s="309" t="s">
        <v>45</v>
      </c>
      <c r="E21" s="146"/>
      <c r="F21" s="311" t="s">
        <v>45</v>
      </c>
      <c r="G21" s="251" t="s">
        <v>46</v>
      </c>
      <c r="H21" s="323" t="s">
        <v>0</v>
      </c>
      <c r="I21" s="324"/>
    </row>
    <row r="22" spans="1:9" ht="27.75" customHeight="1" thickBot="1" x14ac:dyDescent="0.3">
      <c r="A22" s="125" t="s">
        <v>296</v>
      </c>
      <c r="B22" s="307"/>
      <c r="C22" s="308"/>
      <c r="D22" s="310"/>
      <c r="E22" s="78" t="s">
        <v>46</v>
      </c>
      <c r="F22" s="312"/>
      <c r="G22" s="308"/>
      <c r="H22" s="325"/>
      <c r="I22" s="326"/>
    </row>
    <row r="23" spans="1:9" ht="24.75" thickBot="1" x14ac:dyDescent="0.3">
      <c r="A23" s="25" t="s">
        <v>48</v>
      </c>
      <c r="B23" s="128" t="s">
        <v>49</v>
      </c>
      <c r="C23" s="129">
        <v>2</v>
      </c>
      <c r="D23" s="327" t="s">
        <v>0</v>
      </c>
      <c r="E23" s="328"/>
      <c r="F23" s="127" t="s">
        <v>34</v>
      </c>
      <c r="G23" s="26" t="s">
        <v>50</v>
      </c>
      <c r="H23" s="327" t="s">
        <v>0</v>
      </c>
      <c r="I23" s="329"/>
    </row>
    <row r="24" spans="1:9" ht="27" customHeight="1" thickTop="1" x14ac:dyDescent="0.25">
      <c r="A24" s="23" t="s">
        <v>51</v>
      </c>
      <c r="B24" s="303"/>
      <c r="C24" s="271">
        <v>5</v>
      </c>
      <c r="D24" s="316"/>
      <c r="E24" s="287"/>
      <c r="F24" s="280"/>
      <c r="G24" s="318"/>
      <c r="H24" s="316"/>
      <c r="I24" s="318"/>
    </row>
    <row r="25" spans="1:9" ht="36.75" customHeight="1" x14ac:dyDescent="0.25">
      <c r="A25" s="23" t="s">
        <v>52</v>
      </c>
      <c r="B25" s="304"/>
      <c r="C25" s="305"/>
      <c r="D25" s="317"/>
      <c r="E25" s="265"/>
      <c r="F25" s="281"/>
      <c r="G25" s="319"/>
      <c r="H25" s="317"/>
      <c r="I25" s="319"/>
    </row>
    <row r="26" spans="1:9" ht="24" x14ac:dyDescent="0.25">
      <c r="A26" s="141" t="s">
        <v>297</v>
      </c>
      <c r="B26" s="158" t="s">
        <v>53</v>
      </c>
      <c r="C26" s="154">
        <v>2.5</v>
      </c>
      <c r="D26" s="160" t="s">
        <v>26</v>
      </c>
      <c r="E26" s="152" t="s">
        <v>38</v>
      </c>
      <c r="F26" s="160" t="s">
        <v>26</v>
      </c>
      <c r="G26" s="161" t="s">
        <v>38</v>
      </c>
      <c r="H26" s="267" t="s">
        <v>0</v>
      </c>
      <c r="I26" s="320"/>
    </row>
    <row r="27" spans="1:9" ht="48" customHeight="1" thickBot="1" x14ac:dyDescent="0.3">
      <c r="A27" s="156" t="s">
        <v>298</v>
      </c>
      <c r="B27" s="157" t="s">
        <v>54</v>
      </c>
      <c r="C27" s="159">
        <v>2.5</v>
      </c>
      <c r="D27" s="131" t="s">
        <v>26</v>
      </c>
      <c r="E27" s="159" t="s">
        <v>47</v>
      </c>
      <c r="F27" s="131" t="s">
        <v>26</v>
      </c>
      <c r="G27" s="162" t="s">
        <v>47</v>
      </c>
      <c r="H27" s="337" t="s">
        <v>0</v>
      </c>
      <c r="I27" s="338"/>
    </row>
    <row r="28" spans="1:9" ht="44.25" customHeight="1" thickTop="1" thickBot="1" x14ac:dyDescent="0.3">
      <c r="A28" s="25" t="s">
        <v>293</v>
      </c>
      <c r="B28" s="128" t="s">
        <v>55</v>
      </c>
      <c r="C28" s="130">
        <v>1</v>
      </c>
      <c r="D28" s="334" t="s">
        <v>0</v>
      </c>
      <c r="E28" s="336"/>
      <c r="F28" s="133" t="s">
        <v>26</v>
      </c>
      <c r="G28" s="135" t="s">
        <v>56</v>
      </c>
      <c r="H28" s="334" t="s">
        <v>0</v>
      </c>
      <c r="I28" s="335"/>
    </row>
    <row r="29" spans="1:9" ht="34.5" customHeight="1" thickTop="1" thickBot="1" x14ac:dyDescent="0.3">
      <c r="A29" s="25" t="s">
        <v>294</v>
      </c>
      <c r="B29" s="128" t="s">
        <v>57</v>
      </c>
      <c r="C29" s="130">
        <v>1</v>
      </c>
      <c r="D29" s="334" t="s">
        <v>0</v>
      </c>
      <c r="E29" s="336"/>
      <c r="F29" s="133" t="s">
        <v>37</v>
      </c>
      <c r="G29" s="134"/>
      <c r="H29" s="334" t="s">
        <v>0</v>
      </c>
      <c r="I29" s="335"/>
    </row>
    <row r="30" spans="1:9" ht="24.75" customHeight="1" thickTop="1" x14ac:dyDescent="0.25">
      <c r="A30" s="21" t="s">
        <v>295</v>
      </c>
      <c r="B30" s="164"/>
      <c r="C30" s="151"/>
      <c r="D30" s="169"/>
      <c r="E30" s="172"/>
      <c r="F30" s="175"/>
      <c r="G30" s="176"/>
      <c r="H30" s="155"/>
      <c r="I30" s="181"/>
    </row>
    <row r="31" spans="1:9" x14ac:dyDescent="0.25">
      <c r="A31" s="163" t="s">
        <v>58</v>
      </c>
      <c r="B31" s="167" t="s">
        <v>59</v>
      </c>
      <c r="C31" s="165"/>
      <c r="D31" s="170"/>
      <c r="E31" s="171"/>
      <c r="F31" s="173"/>
      <c r="G31" s="177"/>
      <c r="H31" s="180"/>
      <c r="I31" s="182"/>
    </row>
    <row r="32" spans="1:9" ht="15.75" thickBot="1" x14ac:dyDescent="0.3">
      <c r="A32" s="24" t="s">
        <v>60</v>
      </c>
      <c r="B32" s="157" t="s">
        <v>61</v>
      </c>
      <c r="C32" s="166"/>
      <c r="D32" s="132"/>
      <c r="E32" s="168"/>
      <c r="F32" s="174"/>
      <c r="G32" s="178"/>
      <c r="H32" s="179"/>
      <c r="I32" s="27"/>
    </row>
    <row r="33" spans="1:7" ht="12.75" customHeight="1" thickTop="1" x14ac:dyDescent="0.25">
      <c r="A33" s="232" t="s">
        <v>302</v>
      </c>
      <c r="B33" s="232"/>
      <c r="C33" s="232"/>
      <c r="D33" s="232"/>
      <c r="E33" s="232"/>
      <c r="F33" s="232"/>
      <c r="G33" s="232"/>
    </row>
    <row r="34" spans="1:7" ht="11.25" customHeight="1" x14ac:dyDescent="0.25">
      <c r="A34" s="232" t="s">
        <v>303</v>
      </c>
      <c r="B34" s="232"/>
      <c r="C34" s="232"/>
      <c r="D34" s="232"/>
      <c r="E34" s="232"/>
      <c r="F34" s="232"/>
      <c r="G34" s="232"/>
    </row>
    <row r="35" spans="1:7" ht="10.5" customHeight="1" x14ac:dyDescent="0.25">
      <c r="A35" s="232" t="s">
        <v>304</v>
      </c>
      <c r="B35" s="232"/>
      <c r="C35" s="232"/>
      <c r="D35" s="232"/>
      <c r="E35" s="232"/>
      <c r="F35" s="232"/>
      <c r="G35" s="232"/>
    </row>
    <row r="36" spans="1:7" ht="9.75" customHeight="1" x14ac:dyDescent="0.25">
      <c r="A36" s="233" t="s">
        <v>306</v>
      </c>
      <c r="B36" s="232"/>
      <c r="C36" s="232"/>
      <c r="D36" s="232"/>
      <c r="E36" s="232"/>
      <c r="F36" s="232"/>
      <c r="G36" s="232"/>
    </row>
    <row r="37" spans="1:7" ht="9.75" customHeight="1" x14ac:dyDescent="0.25">
      <c r="A37" s="234" t="s">
        <v>305</v>
      </c>
      <c r="B37" s="232"/>
      <c r="C37" s="232"/>
      <c r="D37" s="232"/>
      <c r="E37" s="232"/>
      <c r="F37" s="232"/>
      <c r="G37" s="232"/>
    </row>
    <row r="38" spans="1:7" ht="10.5" customHeight="1" x14ac:dyDescent="0.25">
      <c r="A38" s="234" t="s">
        <v>307</v>
      </c>
      <c r="B38" s="232"/>
      <c r="C38" s="232"/>
      <c r="D38" s="232"/>
      <c r="E38" s="232"/>
      <c r="F38" s="232"/>
      <c r="G38" s="232"/>
    </row>
    <row r="39" spans="1:7" ht="10.5" customHeight="1" x14ac:dyDescent="0.25">
      <c r="A39" s="234" t="s">
        <v>309</v>
      </c>
      <c r="B39" s="232"/>
      <c r="C39" s="232"/>
      <c r="D39" s="232"/>
      <c r="E39" s="232"/>
      <c r="F39" s="232"/>
      <c r="G39" s="232"/>
    </row>
    <row r="40" spans="1:7" ht="9.75" customHeight="1" x14ac:dyDescent="0.25">
      <c r="A40" s="234" t="s">
        <v>308</v>
      </c>
      <c r="B40" s="232"/>
      <c r="C40" s="232"/>
      <c r="D40" s="232"/>
      <c r="E40" s="232"/>
      <c r="F40" s="232"/>
      <c r="G40" s="232"/>
    </row>
  </sheetData>
  <mergeCells count="69">
    <mergeCell ref="H29:I29"/>
    <mergeCell ref="D29:E29"/>
    <mergeCell ref="H24:I25"/>
    <mergeCell ref="D28:E28"/>
    <mergeCell ref="H28:I28"/>
    <mergeCell ref="H27:I27"/>
    <mergeCell ref="H26:I26"/>
    <mergeCell ref="H15:I16"/>
    <mergeCell ref="H17:I18"/>
    <mergeCell ref="H21:I22"/>
    <mergeCell ref="D23:E23"/>
    <mergeCell ref="H23:I23"/>
    <mergeCell ref="H19:I20"/>
    <mergeCell ref="G17:G18"/>
    <mergeCell ref="G15:G16"/>
    <mergeCell ref="F15:F16"/>
    <mergeCell ref="B24:B25"/>
    <mergeCell ref="C24:C25"/>
    <mergeCell ref="F19:F20"/>
    <mergeCell ref="G19:G20"/>
    <mergeCell ref="B21:B22"/>
    <mergeCell ref="C21:C22"/>
    <mergeCell ref="D21:D22"/>
    <mergeCell ref="F21:F22"/>
    <mergeCell ref="G21:G22"/>
    <mergeCell ref="B19:B20"/>
    <mergeCell ref="C19:C20"/>
    <mergeCell ref="D19:D20"/>
    <mergeCell ref="E19:E20"/>
    <mergeCell ref="D24:E25"/>
    <mergeCell ref="F24:G25"/>
    <mergeCell ref="B17:B18"/>
    <mergeCell ref="C17:C18"/>
    <mergeCell ref="D17:D18"/>
    <mergeCell ref="E17:E18"/>
    <mergeCell ref="F17:F18"/>
    <mergeCell ref="B13:B14"/>
    <mergeCell ref="C13:C14"/>
    <mergeCell ref="D13:D14"/>
    <mergeCell ref="E13:E14"/>
    <mergeCell ref="B15:B16"/>
    <mergeCell ref="C15:C16"/>
    <mergeCell ref="D15:D16"/>
    <mergeCell ref="E15:E16"/>
    <mergeCell ref="G11:G12"/>
    <mergeCell ref="F13:F14"/>
    <mergeCell ref="G13:G14"/>
    <mergeCell ref="H13:H14"/>
    <mergeCell ref="I13:I14"/>
    <mergeCell ref="H11:I12"/>
    <mergeCell ref="B11:B12"/>
    <mergeCell ref="C11:C12"/>
    <mergeCell ref="D11:D12"/>
    <mergeCell ref="E11:E12"/>
    <mergeCell ref="F11:F12"/>
    <mergeCell ref="A3:C3"/>
    <mergeCell ref="D3:E5"/>
    <mergeCell ref="F3:G5"/>
    <mergeCell ref="H3:I5"/>
    <mergeCell ref="B9:B10"/>
    <mergeCell ref="C9:C10"/>
    <mergeCell ref="F9:F10"/>
    <mergeCell ref="G9:G10"/>
    <mergeCell ref="A4:C4"/>
    <mergeCell ref="A5:C5"/>
    <mergeCell ref="D8:E8"/>
    <mergeCell ref="D9:E10"/>
    <mergeCell ref="H8:I8"/>
    <mergeCell ref="H9:I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FA0D6-2411-4D61-9339-85CF0FB668EC}">
  <sheetPr codeName="Feuil12">
    <tabColor theme="7" tint="0.39997558519241921"/>
  </sheetPr>
  <dimension ref="A1:I14"/>
  <sheetViews>
    <sheetView workbookViewId="0">
      <selection activeCell="B1" sqref="B1"/>
    </sheetView>
  </sheetViews>
  <sheetFormatPr baseColWidth="10" defaultRowHeight="15" x14ac:dyDescent="0.25"/>
  <cols>
    <col min="9" max="9" width="17" customWidth="1"/>
  </cols>
  <sheetData>
    <row r="1" spans="1:9" x14ac:dyDescent="0.25">
      <c r="A1" s="117" t="s">
        <v>221</v>
      </c>
      <c r="B1" s="42" t="s">
        <v>225</v>
      </c>
      <c r="C1" s="41"/>
      <c r="D1" s="41"/>
      <c r="E1" s="41"/>
      <c r="F1" s="41"/>
      <c r="G1" s="41"/>
      <c r="H1" s="41"/>
      <c r="I1" s="41"/>
    </row>
    <row r="2" spans="1:9" x14ac:dyDescent="0.25">
      <c r="A2" s="235" t="s">
        <v>312</v>
      </c>
    </row>
    <row r="3" spans="1:9" x14ac:dyDescent="0.25">
      <c r="A3" t="s">
        <v>318</v>
      </c>
    </row>
    <row r="4" spans="1:9" ht="18.75" customHeight="1" x14ac:dyDescent="0.25">
      <c r="A4" s="346" t="s">
        <v>106</v>
      </c>
      <c r="B4" s="52" t="s">
        <v>107</v>
      </c>
      <c r="C4" s="53"/>
      <c r="D4" s="53"/>
      <c r="E4" s="53"/>
      <c r="F4" s="53"/>
      <c r="G4" s="53"/>
      <c r="H4" s="53"/>
      <c r="I4" s="54"/>
    </row>
    <row r="5" spans="1:9" ht="16.5" customHeight="1" x14ac:dyDescent="0.25">
      <c r="A5" s="418"/>
      <c r="B5" s="69" t="s">
        <v>148</v>
      </c>
      <c r="C5" s="55"/>
      <c r="D5" s="55"/>
      <c r="E5" s="55"/>
      <c r="F5" s="55"/>
      <c r="G5" s="55"/>
      <c r="H5" s="55"/>
      <c r="I5" s="56"/>
    </row>
    <row r="6" spans="1:9" ht="19.5" customHeight="1" x14ac:dyDescent="0.25">
      <c r="A6" s="419" t="s">
        <v>108</v>
      </c>
      <c r="B6" s="67" t="s">
        <v>149</v>
      </c>
      <c r="C6" s="57"/>
      <c r="D6" s="58"/>
      <c r="E6" s="58"/>
      <c r="F6" s="58"/>
      <c r="G6" s="58"/>
      <c r="H6" s="58"/>
      <c r="I6" s="59"/>
    </row>
    <row r="7" spans="1:9" ht="18" customHeight="1" x14ac:dyDescent="0.25">
      <c r="A7" s="356"/>
      <c r="B7" s="60" t="s">
        <v>150</v>
      </c>
      <c r="C7" s="35"/>
      <c r="D7" s="35"/>
      <c r="E7" s="35"/>
      <c r="F7" s="35"/>
      <c r="G7" s="35"/>
      <c r="H7" s="35"/>
      <c r="I7" s="63"/>
    </row>
    <row r="8" spans="1:9" ht="27" customHeight="1" x14ac:dyDescent="0.25">
      <c r="A8" s="65" t="s">
        <v>109</v>
      </c>
      <c r="B8" s="66" t="s">
        <v>151</v>
      </c>
      <c r="C8" s="64"/>
      <c r="D8" s="61"/>
      <c r="E8" s="61"/>
      <c r="F8" s="61"/>
      <c r="G8" s="61"/>
      <c r="H8" s="61"/>
      <c r="I8" s="62"/>
    </row>
    <row r="9" spans="1:9" ht="27" customHeight="1" x14ac:dyDescent="0.25">
      <c r="A9" s="81" t="s">
        <v>152</v>
      </c>
      <c r="B9" s="374" t="s">
        <v>280</v>
      </c>
      <c r="C9" s="375"/>
      <c r="D9" s="375"/>
      <c r="E9" s="375"/>
      <c r="F9" s="375"/>
      <c r="G9" s="375"/>
      <c r="H9" s="375"/>
      <c r="I9" s="376"/>
    </row>
    <row r="10" spans="1:9" ht="23.25" customHeight="1" x14ac:dyDescent="0.25">
      <c r="A10" s="346" t="s">
        <v>153</v>
      </c>
      <c r="B10" s="415" t="s">
        <v>154</v>
      </c>
      <c r="C10" s="416"/>
      <c r="D10" s="416"/>
      <c r="E10" s="416"/>
      <c r="F10" s="416"/>
      <c r="G10" s="416"/>
      <c r="H10" s="416"/>
      <c r="I10" s="417"/>
    </row>
    <row r="11" spans="1:9" ht="18.75" customHeight="1" x14ac:dyDescent="0.25">
      <c r="A11" s="348"/>
      <c r="B11" s="68" t="s">
        <v>279</v>
      </c>
      <c r="C11" s="84"/>
      <c r="D11" s="84"/>
      <c r="E11" s="84"/>
      <c r="F11" s="84"/>
      <c r="G11" s="84"/>
      <c r="H11" s="84"/>
      <c r="I11" s="56"/>
    </row>
    <row r="12" spans="1:9" x14ac:dyDescent="0.25">
      <c r="A12" s="235" t="s">
        <v>313</v>
      </c>
    </row>
    <row r="13" spans="1:9" x14ac:dyDescent="0.25">
      <c r="A13" t="s">
        <v>314</v>
      </c>
    </row>
    <row r="14" spans="1:9" x14ac:dyDescent="0.25">
      <c r="A14" t="s">
        <v>315</v>
      </c>
    </row>
  </sheetData>
  <mergeCells count="5">
    <mergeCell ref="A10:A11"/>
    <mergeCell ref="B10:I10"/>
    <mergeCell ref="A4:A5"/>
    <mergeCell ref="A6:A7"/>
    <mergeCell ref="B9:I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3">
    <tabColor theme="7" tint="0.59999389629810485"/>
  </sheetPr>
  <dimension ref="A1:K30"/>
  <sheetViews>
    <sheetView zoomScale="80" zoomScaleNormal="80" workbookViewId="0">
      <selection activeCell="M29" sqref="M29"/>
    </sheetView>
  </sheetViews>
  <sheetFormatPr baseColWidth="10" defaultRowHeight="15" x14ac:dyDescent="0.25"/>
  <cols>
    <col min="1" max="1" width="25.85546875" customWidth="1"/>
    <col min="2" max="2" width="44.7109375" customWidth="1"/>
    <col min="3" max="3" width="6.85546875" customWidth="1"/>
    <col min="4" max="5" width="4.28515625" style="8" customWidth="1"/>
    <col min="6" max="8" width="4.28515625" customWidth="1"/>
    <col min="9" max="9" width="5.140625" customWidth="1"/>
    <col min="10" max="10" width="5.7109375" customWidth="1"/>
    <col min="11" max="11" width="4.85546875" customWidth="1"/>
  </cols>
  <sheetData>
    <row r="1" spans="1:11" ht="36.75" customHeight="1" x14ac:dyDescent="0.25">
      <c r="A1" s="401" t="s">
        <v>94</v>
      </c>
      <c r="B1" s="402"/>
      <c r="C1" s="403" t="s">
        <v>14</v>
      </c>
      <c r="D1" s="404"/>
      <c r="E1" s="404"/>
      <c r="F1" s="404"/>
      <c r="G1" s="404"/>
      <c r="H1" s="404"/>
      <c r="I1" s="405"/>
    </row>
    <row r="2" spans="1:11" ht="38.25" customHeight="1" x14ac:dyDescent="0.25">
      <c r="A2" s="406" t="s">
        <v>224</v>
      </c>
      <c r="B2" s="407"/>
      <c r="C2" s="230" t="s">
        <v>0</v>
      </c>
      <c r="D2" s="231"/>
      <c r="E2" s="231"/>
      <c r="F2" s="408" t="s">
        <v>9</v>
      </c>
      <c r="G2" s="409"/>
      <c r="H2" s="410"/>
      <c r="I2" s="236" t="s">
        <v>316</v>
      </c>
    </row>
    <row r="3" spans="1:11" ht="18.75" customHeight="1" x14ac:dyDescent="0.25">
      <c r="A3" s="398" t="s">
        <v>178</v>
      </c>
      <c r="B3" s="399"/>
      <c r="C3" s="399"/>
      <c r="D3" s="399"/>
      <c r="E3" s="399"/>
      <c r="F3" s="399"/>
      <c r="G3" s="399"/>
      <c r="H3" s="399"/>
      <c r="I3" s="400"/>
    </row>
    <row r="4" spans="1:11" ht="21.75" customHeight="1" x14ac:dyDescent="0.25">
      <c r="A4" s="76" t="s">
        <v>10</v>
      </c>
      <c r="B4" s="70"/>
      <c r="C4" s="70"/>
      <c r="D4" s="70"/>
      <c r="E4" s="70"/>
      <c r="F4" s="70"/>
      <c r="G4" s="70"/>
      <c r="H4" s="70"/>
      <c r="I4" s="71"/>
    </row>
    <row r="5" spans="1:11" ht="18.75" customHeight="1" thickBot="1" x14ac:dyDescent="0.3">
      <c r="A5" s="87" t="s">
        <v>1</v>
      </c>
      <c r="B5" s="12" t="s">
        <v>2</v>
      </c>
      <c r="C5" s="88" t="s">
        <v>13</v>
      </c>
      <c r="D5" s="89" t="s">
        <v>155</v>
      </c>
      <c r="E5" s="90" t="s">
        <v>156</v>
      </c>
      <c r="F5" s="12" t="s">
        <v>3</v>
      </c>
      <c r="G5" s="12" t="s">
        <v>4</v>
      </c>
      <c r="H5" s="12" t="s">
        <v>5</v>
      </c>
      <c r="I5" s="13" t="s">
        <v>6</v>
      </c>
      <c r="J5" s="4"/>
      <c r="K5" s="10"/>
    </row>
    <row r="6" spans="1:11" ht="23.25" customHeight="1" x14ac:dyDescent="0.25">
      <c r="A6" s="386" t="s">
        <v>101</v>
      </c>
      <c r="B6" s="387"/>
      <c r="C6" s="387"/>
      <c r="D6" s="387"/>
      <c r="E6" s="387"/>
      <c r="F6" s="387"/>
      <c r="G6" s="387"/>
      <c r="H6" s="387"/>
      <c r="I6" s="388"/>
      <c r="J6" s="17"/>
    </row>
    <row r="7" spans="1:11" ht="39.75" customHeight="1" x14ac:dyDescent="0.25">
      <c r="A7" s="43" t="s">
        <v>95</v>
      </c>
      <c r="B7" s="2" t="s">
        <v>112</v>
      </c>
      <c r="C7" s="45">
        <v>0.05</v>
      </c>
      <c r="D7" s="46">
        <v>6</v>
      </c>
      <c r="E7" s="46"/>
      <c r="F7" s="1"/>
      <c r="G7" s="1"/>
      <c r="H7" s="1"/>
      <c r="I7" s="1"/>
      <c r="J7" s="15">
        <f>IF(I7&lt;&gt;"",20/20,IF(H7&lt;&gt;"",15/20,IF(G7&lt;&gt;"",8/20,IF(F7&lt;&gt;"",2/20,0))))*$C$7*120</f>
        <v>0</v>
      </c>
    </row>
    <row r="8" spans="1:11" ht="75" customHeight="1" x14ac:dyDescent="0.25">
      <c r="A8" s="44" t="s">
        <v>121</v>
      </c>
      <c r="B8" s="2" t="s">
        <v>122</v>
      </c>
      <c r="C8" s="45">
        <v>0.05</v>
      </c>
      <c r="D8" s="46">
        <v>6</v>
      </c>
      <c r="E8" s="46"/>
      <c r="F8" s="1"/>
      <c r="G8" s="1"/>
      <c r="H8" s="1"/>
      <c r="I8" s="1"/>
      <c r="J8" s="15">
        <f>IF(I8&lt;&gt;"",20/20,IF(H8&lt;&gt;"",15/20,IF(G8&lt;&gt;"",8/20,IF(F8&lt;&gt;"",2/20,0))))*$C$8*120</f>
        <v>0</v>
      </c>
    </row>
    <row r="9" spans="1:11" ht="21.75" customHeight="1" x14ac:dyDescent="0.25">
      <c r="A9" s="389" t="s">
        <v>102</v>
      </c>
      <c r="B9" s="390"/>
      <c r="C9" s="390"/>
      <c r="D9" s="390"/>
      <c r="E9" s="390"/>
      <c r="F9" s="390"/>
      <c r="G9" s="390"/>
      <c r="H9" s="390"/>
      <c r="I9" s="391"/>
      <c r="J9" s="17"/>
    </row>
    <row r="10" spans="1:11" ht="84.75" customHeight="1" x14ac:dyDescent="0.25">
      <c r="A10" s="73" t="s">
        <v>96</v>
      </c>
      <c r="B10" s="43" t="s">
        <v>113</v>
      </c>
      <c r="C10" s="74">
        <v>0.1</v>
      </c>
      <c r="D10" s="72">
        <v>12</v>
      </c>
      <c r="E10" s="72"/>
      <c r="F10" s="48"/>
      <c r="G10" s="48"/>
      <c r="H10" s="48"/>
      <c r="I10" s="48"/>
      <c r="J10" s="16">
        <f>IF(I10&lt;&gt;"",20/20,IF(H10&lt;&gt;"",15/20,IF(G10&lt;&gt;"",8/20,IF(F10&lt;&gt;"",2/20,0))))*$C$10*120</f>
        <v>0</v>
      </c>
    </row>
    <row r="11" spans="1:11" ht="45.75" customHeight="1" x14ac:dyDescent="0.25">
      <c r="A11" s="43" t="s">
        <v>97</v>
      </c>
      <c r="B11" s="43" t="s">
        <v>114</v>
      </c>
      <c r="C11" s="74">
        <v>0.05</v>
      </c>
      <c r="D11" s="72">
        <v>6</v>
      </c>
      <c r="E11" s="72"/>
      <c r="F11" s="48"/>
      <c r="G11" s="48"/>
      <c r="H11" s="48"/>
      <c r="I11" s="48"/>
      <c r="J11" s="16">
        <f>IF(I11&lt;&gt;"",20/20,IF(H11&lt;&gt;"",15/20,IF(G11&lt;&gt;"",8/20,IF(F11&lt;&gt;"",2/20,0))))*$C$11*120</f>
        <v>0</v>
      </c>
    </row>
    <row r="12" spans="1:11" ht="47.25" customHeight="1" x14ac:dyDescent="0.25">
      <c r="A12" s="43" t="s">
        <v>98</v>
      </c>
      <c r="B12" s="43" t="s">
        <v>115</v>
      </c>
      <c r="C12" s="74">
        <v>0.05</v>
      </c>
      <c r="D12" s="72">
        <v>6</v>
      </c>
      <c r="E12" s="72"/>
      <c r="F12" s="48"/>
      <c r="G12" s="48"/>
      <c r="H12" s="48"/>
      <c r="I12" s="48"/>
      <c r="J12" s="16">
        <f>IF(I12&lt;&gt;"",20/20,IF(H12&lt;&gt;"",15/20,IF(G12&lt;&gt;"",8/20,IF(F12&lt;&gt;"",2/20,0))))*$C$12*120</f>
        <v>0</v>
      </c>
    </row>
    <row r="13" spans="1:11" ht="94.5" customHeight="1" x14ac:dyDescent="0.25">
      <c r="A13" s="43" t="s">
        <v>99</v>
      </c>
      <c r="B13" s="43" t="s">
        <v>116</v>
      </c>
      <c r="C13" s="74">
        <v>0.4</v>
      </c>
      <c r="D13" s="72">
        <v>48</v>
      </c>
      <c r="E13" s="72"/>
      <c r="F13" s="48"/>
      <c r="G13" s="48"/>
      <c r="H13" s="48"/>
      <c r="I13" s="48"/>
      <c r="J13" s="16">
        <f>IF(I13&lt;&gt;"",20/20,IF(H13&lt;&gt;"",15/20,IF(G13&lt;&gt;"",8/20,IF(F13&lt;&gt;"",2/20,0))))*$C$13*120</f>
        <v>0</v>
      </c>
    </row>
    <row r="14" spans="1:11" ht="61.5" customHeight="1" x14ac:dyDescent="0.25">
      <c r="A14" s="43" t="s">
        <v>111</v>
      </c>
      <c r="B14" s="43" t="s">
        <v>117</v>
      </c>
      <c r="C14" s="74">
        <v>0.1</v>
      </c>
      <c r="D14" s="72">
        <v>12</v>
      </c>
      <c r="E14" s="72"/>
      <c r="F14" s="48"/>
      <c r="G14" s="48"/>
      <c r="H14" s="48"/>
      <c r="I14" s="48"/>
      <c r="J14" s="16">
        <f>IF(I14&lt;&gt;"",20/20,IF(H14&lt;&gt;"",15/20,IF(G14&lt;&gt;"",8/20,IF(F14&lt;&gt;"",2/20,0))))*$C$14*120</f>
        <v>0</v>
      </c>
    </row>
    <row r="15" spans="1:11" ht="22.5" customHeight="1" x14ac:dyDescent="0.25">
      <c r="A15" s="392" t="s">
        <v>103</v>
      </c>
      <c r="B15" s="393"/>
      <c r="C15" s="393"/>
      <c r="D15" s="393"/>
      <c r="E15" s="393"/>
      <c r="F15" s="393"/>
      <c r="G15" s="393"/>
      <c r="H15" s="393"/>
      <c r="I15" s="394"/>
      <c r="J15" s="17"/>
    </row>
    <row r="16" spans="1:11" ht="57.75" customHeight="1" x14ac:dyDescent="0.25">
      <c r="A16" s="47" t="s">
        <v>100</v>
      </c>
      <c r="B16" s="43" t="s">
        <v>118</v>
      </c>
      <c r="C16" s="74">
        <v>0.1</v>
      </c>
      <c r="D16" s="72">
        <v>12</v>
      </c>
      <c r="E16" s="72"/>
      <c r="F16" s="48"/>
      <c r="G16" s="48"/>
      <c r="H16" s="48"/>
      <c r="I16" s="48"/>
      <c r="J16" s="16">
        <f>IF(I16&lt;&gt;"",20/20,IF(H16&lt;&gt;"",15/20,IF(G16&lt;&gt;"",8/20,IF(F16&lt;&gt;"",2/20,0))))*$C$16*120</f>
        <v>0</v>
      </c>
    </row>
    <row r="17" spans="1:10" ht="45" customHeight="1" x14ac:dyDescent="0.25">
      <c r="A17" s="73" t="s">
        <v>120</v>
      </c>
      <c r="B17" s="43" t="s">
        <v>119</v>
      </c>
      <c r="C17" s="74">
        <v>0.1</v>
      </c>
      <c r="D17" s="72">
        <v>12</v>
      </c>
      <c r="E17" s="72"/>
      <c r="F17" s="48"/>
      <c r="G17" s="48"/>
      <c r="H17" s="48"/>
      <c r="I17" s="48"/>
      <c r="J17" s="16">
        <f>IF(I17&lt;&gt;"",20/20,IF(H17&lt;&gt;"",15/20,IF(G17&lt;&gt;"",8/20,IF(F17&lt;&gt;"",2/20,0))))*$C$17*120</f>
        <v>0</v>
      </c>
    </row>
    <row r="18" spans="1:10" ht="25.5" customHeight="1" x14ac:dyDescent="0.25">
      <c r="A18" s="75" t="s">
        <v>12</v>
      </c>
      <c r="B18" s="49" t="s">
        <v>104</v>
      </c>
      <c r="C18" s="51">
        <v>1</v>
      </c>
      <c r="D18" s="48">
        <v>120</v>
      </c>
      <c r="E18" s="86"/>
      <c r="F18" s="395">
        <f>SUM(J7:J17)</f>
        <v>0</v>
      </c>
      <c r="G18" s="396"/>
      <c r="H18" s="396"/>
      <c r="I18" s="397"/>
      <c r="J18" s="85"/>
    </row>
    <row r="19" spans="1:10" ht="21" customHeight="1" x14ac:dyDescent="0.25">
      <c r="A19" s="424"/>
      <c r="B19" s="50" t="s">
        <v>281</v>
      </c>
      <c r="C19" s="3"/>
      <c r="D19" s="7">
        <v>60</v>
      </c>
      <c r="E19" s="7"/>
      <c r="F19" s="421"/>
      <c r="G19" s="422"/>
      <c r="H19" s="422"/>
      <c r="I19" s="423"/>
      <c r="J19" s="15"/>
    </row>
    <row r="20" spans="1:10" ht="20.25" customHeight="1" x14ac:dyDescent="0.25">
      <c r="A20" s="425"/>
      <c r="B20" s="14" t="s">
        <v>110</v>
      </c>
      <c r="C20" s="3">
        <v>1</v>
      </c>
      <c r="D20" s="6">
        <v>180</v>
      </c>
      <c r="E20" s="6"/>
      <c r="F20" s="426">
        <f>SUM(F18:F19)</f>
        <v>0</v>
      </c>
      <c r="G20" s="426"/>
      <c r="H20" s="426"/>
      <c r="I20" s="427"/>
      <c r="J20" s="5"/>
    </row>
    <row r="21" spans="1:10" ht="50.25" customHeight="1" x14ac:dyDescent="0.25">
      <c r="A21" s="378" t="s">
        <v>7</v>
      </c>
      <c r="B21" s="379"/>
      <c r="C21" s="380" t="s">
        <v>11</v>
      </c>
      <c r="D21" s="381"/>
      <c r="E21" s="381"/>
      <c r="F21" s="382"/>
      <c r="G21" s="382"/>
      <c r="H21" s="382"/>
      <c r="I21" s="383"/>
    </row>
    <row r="22" spans="1:10" x14ac:dyDescent="0.25">
      <c r="A22" s="107" t="s">
        <v>8</v>
      </c>
      <c r="B22" s="9"/>
      <c r="C22" s="9"/>
    </row>
    <row r="23" spans="1:10" ht="38.25" customHeight="1" x14ac:dyDescent="0.25">
      <c r="A23" s="420" t="s">
        <v>282</v>
      </c>
      <c r="B23" s="385"/>
      <c r="C23" s="385"/>
      <c r="D23" s="385"/>
      <c r="E23" s="385"/>
      <c r="F23" s="385"/>
      <c r="G23" s="385"/>
      <c r="H23" s="385"/>
      <c r="I23" s="385"/>
    </row>
    <row r="30" spans="1:10" x14ac:dyDescent="0.25">
      <c r="C30" s="11"/>
    </row>
  </sheetData>
  <protectedRanges>
    <protectedRange sqref="F19:I20 F6:I8" name="Plage1_7_1"/>
  </protectedRanges>
  <mergeCells count="15">
    <mergeCell ref="A6:I6"/>
    <mergeCell ref="A1:B1"/>
    <mergeCell ref="C1:I1"/>
    <mergeCell ref="A2:B2"/>
    <mergeCell ref="A3:I3"/>
    <mergeCell ref="F2:H2"/>
    <mergeCell ref="A23:I23"/>
    <mergeCell ref="F19:I19"/>
    <mergeCell ref="A21:B21"/>
    <mergeCell ref="C21:I21"/>
    <mergeCell ref="A9:I9"/>
    <mergeCell ref="A19:A20"/>
    <mergeCell ref="F20:I20"/>
    <mergeCell ref="A15:I15"/>
    <mergeCell ref="F18:I18"/>
  </mergeCells>
  <printOptions horizontalCentered="1" verticalCentered="1"/>
  <pageMargins left="0" right="3.937007874015748E-2" top="0" bottom="0" header="0.11811023622047245" footer="0.11811023622047245"/>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1CFF-5495-4D1F-A18D-633DC6AC0BA6}">
  <sheetPr codeName="Feuil14">
    <tabColor theme="7" tint="0.59999389629810485"/>
  </sheetPr>
  <dimension ref="A1:K34"/>
  <sheetViews>
    <sheetView topLeftCell="A19" zoomScale="70" zoomScaleNormal="70" workbookViewId="0">
      <selection activeCell="I2" sqref="I2"/>
    </sheetView>
  </sheetViews>
  <sheetFormatPr baseColWidth="10" defaultRowHeight="15" x14ac:dyDescent="0.25"/>
  <cols>
    <col min="1" max="1" width="25.85546875" customWidth="1"/>
    <col min="2" max="2" width="44.7109375" customWidth="1"/>
    <col min="3" max="3" width="5.7109375" customWidth="1"/>
    <col min="4" max="4" width="5.28515625" style="8" customWidth="1"/>
    <col min="5" max="5" width="4.28515625" style="8" customWidth="1"/>
    <col min="6" max="9" width="4.28515625" customWidth="1"/>
    <col min="10" max="10" width="5.7109375" customWidth="1"/>
    <col min="11" max="11" width="4.85546875" customWidth="1"/>
  </cols>
  <sheetData>
    <row r="1" spans="1:11" ht="36.75" customHeight="1" x14ac:dyDescent="0.25">
      <c r="A1" s="401" t="s">
        <v>94</v>
      </c>
      <c r="B1" s="402"/>
      <c r="C1" s="403" t="s">
        <v>14</v>
      </c>
      <c r="D1" s="404"/>
      <c r="E1" s="404"/>
      <c r="F1" s="404"/>
      <c r="G1" s="404"/>
      <c r="H1" s="404"/>
      <c r="I1" s="405"/>
    </row>
    <row r="2" spans="1:11" ht="38.25" customHeight="1" x14ac:dyDescent="0.25">
      <c r="A2" s="406" t="s">
        <v>224</v>
      </c>
      <c r="B2" s="407"/>
      <c r="C2" s="413" t="s">
        <v>0</v>
      </c>
      <c r="D2" s="414"/>
      <c r="E2" s="414"/>
      <c r="F2" s="408" t="s">
        <v>9</v>
      </c>
      <c r="G2" s="409"/>
      <c r="H2" s="410"/>
      <c r="I2" s="91" t="s">
        <v>316</v>
      </c>
    </row>
    <row r="3" spans="1:11" ht="33.75" customHeight="1" x14ac:dyDescent="0.25">
      <c r="A3" s="398" t="s">
        <v>157</v>
      </c>
      <c r="B3" s="431"/>
      <c r="C3" s="431"/>
      <c r="D3" s="431"/>
      <c r="E3" s="431"/>
      <c r="F3" s="431"/>
      <c r="G3" s="431"/>
      <c r="H3" s="431"/>
      <c r="I3" s="432"/>
    </row>
    <row r="4" spans="1:11" ht="21.75" customHeight="1" x14ac:dyDescent="0.25">
      <c r="A4" s="76" t="s">
        <v>10</v>
      </c>
      <c r="B4" s="70"/>
      <c r="C4" s="70"/>
      <c r="D4" s="70"/>
      <c r="E4" s="70"/>
      <c r="F4" s="70"/>
      <c r="G4" s="70"/>
      <c r="H4" s="70"/>
      <c r="I4" s="71"/>
    </row>
    <row r="5" spans="1:11" ht="18.75" customHeight="1" thickBot="1" x14ac:dyDescent="0.3">
      <c r="A5" s="87" t="s">
        <v>1</v>
      </c>
      <c r="B5" s="12" t="s">
        <v>2</v>
      </c>
      <c r="C5" s="88" t="s">
        <v>13</v>
      </c>
      <c r="D5" s="89" t="s">
        <v>155</v>
      </c>
      <c r="E5" s="90" t="s">
        <v>156</v>
      </c>
      <c r="F5" s="12" t="s">
        <v>3</v>
      </c>
      <c r="G5" s="12" t="s">
        <v>4</v>
      </c>
      <c r="H5" s="12" t="s">
        <v>5</v>
      </c>
      <c r="I5" s="13" t="s">
        <v>6</v>
      </c>
      <c r="J5" s="4"/>
      <c r="K5" s="10"/>
    </row>
    <row r="6" spans="1:11" ht="23.25" customHeight="1" x14ac:dyDescent="0.25">
      <c r="A6" s="386" t="s">
        <v>101</v>
      </c>
      <c r="B6" s="387"/>
      <c r="C6" s="387"/>
      <c r="D6" s="387"/>
      <c r="E6" s="387"/>
      <c r="F6" s="387"/>
      <c r="G6" s="387"/>
      <c r="H6" s="387"/>
      <c r="I6" s="388"/>
      <c r="J6" s="17"/>
    </row>
    <row r="7" spans="1:11" ht="55.5" customHeight="1" x14ac:dyDescent="0.25">
      <c r="A7" s="43" t="s">
        <v>158</v>
      </c>
      <c r="B7" s="2" t="s">
        <v>159</v>
      </c>
      <c r="C7" s="45">
        <v>0.05</v>
      </c>
      <c r="D7" s="46">
        <v>6</v>
      </c>
      <c r="E7" s="46"/>
      <c r="F7" s="1"/>
      <c r="G7" s="1"/>
      <c r="H7" s="1"/>
      <c r="I7" s="1"/>
      <c r="J7" s="15">
        <f>IF(I7&lt;&gt;"",20/20,IF(H7&lt;&gt;"",15/20,IF(G7&lt;&gt;"",8/20,IF(F7&lt;&gt;"",2/20,0))))*$C$7*120</f>
        <v>0</v>
      </c>
    </row>
    <row r="8" spans="1:11" ht="42" customHeight="1" x14ac:dyDescent="0.25">
      <c r="A8" s="44" t="s">
        <v>95</v>
      </c>
      <c r="B8" s="2" t="s">
        <v>171</v>
      </c>
      <c r="C8" s="45">
        <v>0.05</v>
      </c>
      <c r="D8" s="46">
        <v>6</v>
      </c>
      <c r="E8" s="46"/>
      <c r="F8" s="1"/>
      <c r="G8" s="1"/>
      <c r="H8" s="1"/>
      <c r="I8" s="1"/>
      <c r="J8" s="15">
        <f>IF(I8&lt;&gt;"",20/20,IF(H8&lt;&gt;"",15/20,IF(G8&lt;&gt;"",8/20,IF(F8&lt;&gt;"",2/20,0))))*$C$8*120</f>
        <v>0</v>
      </c>
    </row>
    <row r="9" spans="1:11" ht="21.75" customHeight="1" x14ac:dyDescent="0.25">
      <c r="A9" s="389" t="s">
        <v>102</v>
      </c>
      <c r="B9" s="390"/>
      <c r="C9" s="390"/>
      <c r="D9" s="390"/>
      <c r="E9" s="390"/>
      <c r="F9" s="390"/>
      <c r="G9" s="390"/>
      <c r="H9" s="390"/>
      <c r="I9" s="391"/>
      <c r="J9" s="17"/>
    </row>
    <row r="10" spans="1:11" ht="45.75" customHeight="1" x14ac:dyDescent="0.25">
      <c r="A10" s="43" t="s">
        <v>97</v>
      </c>
      <c r="B10" s="43" t="s">
        <v>114</v>
      </c>
      <c r="C10" s="74">
        <v>0.05</v>
      </c>
      <c r="D10" s="72">
        <v>6</v>
      </c>
      <c r="E10" s="72"/>
      <c r="F10" s="48"/>
      <c r="G10" s="48"/>
      <c r="H10" s="48"/>
      <c r="I10" s="48"/>
      <c r="J10" s="16">
        <f>IF(I10&lt;&gt;"",20/20,IF(H10&lt;&gt;"",15/20,IF(G10&lt;&gt;"",8/20,IF(F10&lt;&gt;"",2/20,0))))*$C$10*120</f>
        <v>0</v>
      </c>
    </row>
    <row r="11" spans="1:11" ht="47.25" customHeight="1" x14ac:dyDescent="0.25">
      <c r="A11" s="43" t="s">
        <v>98</v>
      </c>
      <c r="B11" s="43" t="s">
        <v>115</v>
      </c>
      <c r="C11" s="74">
        <v>0.1</v>
      </c>
      <c r="D11" s="72">
        <v>12</v>
      </c>
      <c r="E11" s="72"/>
      <c r="F11" s="48"/>
      <c r="G11" s="48"/>
      <c r="H11" s="48"/>
      <c r="I11" s="48"/>
      <c r="J11" s="16">
        <f>IF(I11&lt;&gt;"",20/20,IF(H11&lt;&gt;"",15/20,IF(G11&lt;&gt;"",8/20,IF(F11&lt;&gt;"",2/20,0))))*$C$11*120</f>
        <v>0</v>
      </c>
    </row>
    <row r="12" spans="1:11" ht="63" customHeight="1" x14ac:dyDescent="0.25">
      <c r="A12" s="229" t="s">
        <v>123</v>
      </c>
      <c r="B12" s="43" t="s">
        <v>160</v>
      </c>
      <c r="C12" s="74">
        <v>0.05</v>
      </c>
      <c r="D12" s="72">
        <v>6</v>
      </c>
      <c r="E12" s="72"/>
      <c r="F12" s="48"/>
      <c r="G12" s="48"/>
      <c r="H12" s="48"/>
      <c r="I12" s="48"/>
      <c r="J12" s="16">
        <f>IF(I12&lt;&gt;"",20/20,IF(H12&lt;&gt;"",15/20,IF(G12&lt;&gt;"",8/20,IF(F12&lt;&gt;"",2/20,0))))*$C$12*120</f>
        <v>0</v>
      </c>
    </row>
    <row r="13" spans="1:11" ht="63" customHeight="1" x14ac:dyDescent="0.25">
      <c r="A13" s="92" t="s">
        <v>111</v>
      </c>
      <c r="B13" s="92" t="s">
        <v>117</v>
      </c>
      <c r="C13" s="93">
        <v>0.1</v>
      </c>
      <c r="D13" s="94">
        <v>12</v>
      </c>
      <c r="E13" s="94"/>
      <c r="F13" s="95"/>
      <c r="G13" s="95"/>
      <c r="H13" s="95"/>
      <c r="I13" s="95"/>
      <c r="J13" s="16">
        <f>IF(I13&lt;&gt;"",20/20,IF(H13&lt;&gt;"",15/20,IF(G13&lt;&gt;"",8/20,IF(F13&lt;&gt;"",2/20,0))))*$C$13*120</f>
        <v>0</v>
      </c>
      <c r="K13" s="102"/>
    </row>
    <row r="14" spans="1:11" ht="24.75" customHeight="1" x14ac:dyDescent="0.25">
      <c r="A14" s="428" t="s">
        <v>124</v>
      </c>
      <c r="B14" s="429"/>
      <c r="C14" s="429"/>
      <c r="D14" s="429"/>
      <c r="E14" s="429"/>
      <c r="F14" s="429"/>
      <c r="G14" s="429"/>
      <c r="H14" s="429"/>
      <c r="I14" s="430"/>
      <c r="J14" s="16"/>
    </row>
    <row r="15" spans="1:11" ht="54" customHeight="1" x14ac:dyDescent="0.25">
      <c r="A15" s="97" t="s">
        <v>286</v>
      </c>
      <c r="B15" s="43" t="s">
        <v>161</v>
      </c>
      <c r="C15" s="74">
        <v>0.15</v>
      </c>
      <c r="D15" s="72">
        <v>18</v>
      </c>
      <c r="E15" s="72"/>
      <c r="F15" s="48"/>
      <c r="G15" s="48"/>
      <c r="H15" s="48"/>
      <c r="I15" s="48"/>
      <c r="J15" s="16">
        <f>IF(I15&lt;&gt;"",20/20,IF(H15&lt;&gt;"",15/20,IF(G15&lt;&gt;"",8/20,IF(F15&lt;&gt;"",2/20,0))))*$C$15*120</f>
        <v>0</v>
      </c>
    </row>
    <row r="16" spans="1:11" ht="51" customHeight="1" x14ac:dyDescent="0.25">
      <c r="A16" s="97" t="s">
        <v>287</v>
      </c>
      <c r="B16" s="98" t="s">
        <v>162</v>
      </c>
      <c r="C16" s="74">
        <v>0.15</v>
      </c>
      <c r="D16" s="72">
        <v>18</v>
      </c>
      <c r="E16" s="72"/>
      <c r="F16" s="48"/>
      <c r="G16" s="48"/>
      <c r="H16" s="48"/>
      <c r="I16" s="48"/>
      <c r="J16" s="16">
        <f>IF(I16&lt;&gt;"",20/20,IF(H16&lt;&gt;"",15/20,IF(G16&lt;&gt;"",8/20,IF(F16&lt;&gt;"",2/20,0))))*$C$16*120</f>
        <v>0</v>
      </c>
    </row>
    <row r="17" spans="1:10" ht="82.5" customHeight="1" x14ac:dyDescent="0.25">
      <c r="A17" s="97" t="s">
        <v>288</v>
      </c>
      <c r="B17" s="43" t="s">
        <v>125</v>
      </c>
      <c r="C17" s="96">
        <v>0.1</v>
      </c>
      <c r="D17" s="72">
        <v>12</v>
      </c>
      <c r="E17" s="72"/>
      <c r="F17" s="48"/>
      <c r="G17" s="48"/>
      <c r="H17" s="48"/>
      <c r="I17" s="48"/>
      <c r="J17" s="16">
        <f>IF(I17&lt;&gt;"",20/20,IF(H17&lt;&gt;"",15/20,IF(G17&lt;&gt;"",8/20,IF(F17&lt;&gt;"",2/20,0))))*$C$17*120</f>
        <v>0</v>
      </c>
    </row>
    <row r="18" spans="1:10" ht="87.75" customHeight="1" x14ac:dyDescent="0.25">
      <c r="A18" s="99" t="s">
        <v>289</v>
      </c>
      <c r="B18" s="43" t="s">
        <v>163</v>
      </c>
      <c r="C18" s="100">
        <v>0.05</v>
      </c>
      <c r="D18" s="94">
        <v>6</v>
      </c>
      <c r="E18" s="94"/>
      <c r="F18" s="95"/>
      <c r="G18" s="95"/>
      <c r="H18" s="95"/>
      <c r="I18" s="95"/>
      <c r="J18" s="16">
        <f>IF(I18&lt;&gt;"",20/20,IF(H18&lt;&gt;"",15/20,IF(G18&lt;&gt;"",8/20,IF(F18&lt;&gt;"",2/20,0))))*$C$18*120</f>
        <v>0</v>
      </c>
    </row>
    <row r="19" spans="1:10" ht="105" customHeight="1" x14ac:dyDescent="0.25">
      <c r="A19" s="73" t="s">
        <v>290</v>
      </c>
      <c r="B19" s="101" t="s">
        <v>164</v>
      </c>
      <c r="C19" s="93">
        <v>0.05</v>
      </c>
      <c r="D19" s="94">
        <v>6</v>
      </c>
      <c r="E19" s="94"/>
      <c r="F19" s="95"/>
      <c r="G19" s="95"/>
      <c r="H19" s="95"/>
      <c r="I19" s="95"/>
      <c r="J19" s="16">
        <f>IF(I19&lt;&gt;"",20/20,IF(H19&lt;&gt;"",15/20,IF(G19&lt;&gt;"",8/20,IF(F19&lt;&gt;"",2/20,0))))*$C$19*120</f>
        <v>0</v>
      </c>
    </row>
    <row r="20" spans="1:10" ht="22.5" customHeight="1" x14ac:dyDescent="0.25">
      <c r="A20" s="392" t="s">
        <v>103</v>
      </c>
      <c r="B20" s="393"/>
      <c r="C20" s="393"/>
      <c r="D20" s="393"/>
      <c r="E20" s="393"/>
      <c r="F20" s="393"/>
      <c r="G20" s="393"/>
      <c r="H20" s="393"/>
      <c r="I20" s="394"/>
      <c r="J20" s="17"/>
    </row>
    <row r="21" spans="1:10" ht="57.75" customHeight="1" x14ac:dyDescent="0.25">
      <c r="A21" s="47" t="s">
        <v>100</v>
      </c>
      <c r="B21" s="43" t="s">
        <v>118</v>
      </c>
      <c r="C21" s="74">
        <v>0.1</v>
      </c>
      <c r="D21" s="72">
        <v>12</v>
      </c>
      <c r="E21" s="72"/>
      <c r="F21" s="48"/>
      <c r="G21" s="48"/>
      <c r="H21" s="48"/>
      <c r="I21" s="48"/>
      <c r="J21" s="16">
        <f>IF(I21&lt;&gt;"",20/20,IF(H21&lt;&gt;"",15/20,IF(G21&lt;&gt;"",8/20,IF(F21&lt;&gt;"",2/20,0))))*$C$21*120</f>
        <v>0</v>
      </c>
    </row>
    <row r="22" spans="1:10" ht="21.75" customHeight="1" x14ac:dyDescent="0.25">
      <c r="A22" s="75" t="s">
        <v>12</v>
      </c>
      <c r="B22" s="49" t="s">
        <v>104</v>
      </c>
      <c r="C22" s="74">
        <f>SUM(C7:C8:C10:C11:C12:C13:C15:C16:C17:C18:C19:C21)</f>
        <v>1.0000000000000002</v>
      </c>
      <c r="D22" s="103">
        <f>SUM(D7:D8:D10:D11:D12:D13:D15:D16:D17:D18:D19:D21)</f>
        <v>120</v>
      </c>
      <c r="E22" s="86"/>
      <c r="F22" s="395">
        <f>SUM(J7:J8:J10:J12:J12:J13:J15:J16:J17:J18:J19:J21)</f>
        <v>0</v>
      </c>
      <c r="G22" s="396"/>
      <c r="H22" s="396"/>
      <c r="I22" s="397"/>
      <c r="J22" s="85"/>
    </row>
    <row r="23" spans="1:10" ht="21" customHeight="1" x14ac:dyDescent="0.25">
      <c r="A23" s="424"/>
      <c r="B23" s="50" t="s">
        <v>281</v>
      </c>
      <c r="C23" s="3"/>
      <c r="D23" s="7">
        <v>60</v>
      </c>
      <c r="E23" s="7"/>
      <c r="F23" s="421"/>
      <c r="G23" s="422"/>
      <c r="H23" s="422"/>
      <c r="I23" s="423"/>
      <c r="J23" s="15"/>
    </row>
    <row r="24" spans="1:10" ht="20.25" customHeight="1" x14ac:dyDescent="0.25">
      <c r="A24" s="425"/>
      <c r="B24" s="14" t="s">
        <v>110</v>
      </c>
      <c r="C24" s="3">
        <v>1</v>
      </c>
      <c r="D24" s="6">
        <v>180</v>
      </c>
      <c r="E24" s="6"/>
      <c r="F24" s="426">
        <f>SUM(F22:F23)</f>
        <v>0</v>
      </c>
      <c r="G24" s="426"/>
      <c r="H24" s="426"/>
      <c r="I24" s="427"/>
      <c r="J24" s="5"/>
    </row>
    <row r="25" spans="1:10" ht="50.25" customHeight="1" x14ac:dyDescent="0.25">
      <c r="A25" s="378" t="s">
        <v>7</v>
      </c>
      <c r="B25" s="379"/>
      <c r="C25" s="380" t="s">
        <v>11</v>
      </c>
      <c r="D25" s="381"/>
      <c r="E25" s="381"/>
      <c r="F25" s="382"/>
      <c r="G25" s="382"/>
      <c r="H25" s="382"/>
      <c r="I25" s="383"/>
    </row>
    <row r="26" spans="1:10" x14ac:dyDescent="0.25">
      <c r="A26" s="107" t="s">
        <v>8</v>
      </c>
      <c r="B26" s="9"/>
      <c r="C26" s="9"/>
    </row>
    <row r="27" spans="1:10" ht="38.25" customHeight="1" x14ac:dyDescent="0.25">
      <c r="A27" s="420" t="s">
        <v>284</v>
      </c>
      <c r="B27" s="385"/>
      <c r="C27" s="385"/>
      <c r="D27" s="385"/>
      <c r="E27" s="385"/>
      <c r="F27" s="385"/>
      <c r="G27" s="385"/>
      <c r="H27" s="385"/>
      <c r="I27" s="385"/>
    </row>
    <row r="34" spans="3:3" x14ac:dyDescent="0.25">
      <c r="C34" s="11"/>
    </row>
  </sheetData>
  <protectedRanges>
    <protectedRange sqref="F23:I24 F6:I8" name="Plage1_7_1"/>
  </protectedRanges>
  <mergeCells count="17">
    <mergeCell ref="A3:I3"/>
    <mergeCell ref="A1:B1"/>
    <mergeCell ref="C1:I1"/>
    <mergeCell ref="A2:B2"/>
    <mergeCell ref="F2:H2"/>
    <mergeCell ref="C2:E2"/>
    <mergeCell ref="A25:B25"/>
    <mergeCell ref="C25:I25"/>
    <mergeCell ref="A27:I27"/>
    <mergeCell ref="A14:I14"/>
    <mergeCell ref="A6:I6"/>
    <mergeCell ref="A9:I9"/>
    <mergeCell ref="A20:I20"/>
    <mergeCell ref="F22:I22"/>
    <mergeCell ref="A23:A24"/>
    <mergeCell ref="F23:I23"/>
    <mergeCell ref="F24:I24"/>
  </mergeCells>
  <printOptions horizontalCentered="1" verticalCentered="1"/>
  <pageMargins left="0" right="3.937007874015748E-2" top="0" bottom="0" header="0.11811023622047245" footer="0.11811023622047245"/>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B8475-1670-4A39-B30D-F22CA743692F}">
  <sheetPr codeName="Feuil15">
    <tabColor theme="7" tint="0.59999389629810485"/>
  </sheetPr>
  <dimension ref="A1:K32"/>
  <sheetViews>
    <sheetView topLeftCell="A16" zoomScale="70" zoomScaleNormal="70" workbookViewId="0">
      <selection activeCell="I2" sqref="I2"/>
    </sheetView>
  </sheetViews>
  <sheetFormatPr baseColWidth="10" defaultRowHeight="15" x14ac:dyDescent="0.25"/>
  <cols>
    <col min="1" max="1" width="25.85546875" customWidth="1"/>
    <col min="2" max="2" width="44.7109375" customWidth="1"/>
    <col min="3" max="3" width="6.7109375" customWidth="1"/>
    <col min="4" max="4" width="5.5703125" style="8" customWidth="1"/>
    <col min="5" max="5" width="4.28515625" style="8" customWidth="1"/>
    <col min="6" max="9" width="4.28515625" customWidth="1"/>
    <col min="10" max="10" width="5.7109375" customWidth="1"/>
    <col min="11" max="11" width="4.85546875" customWidth="1"/>
  </cols>
  <sheetData>
    <row r="1" spans="1:11" ht="36.75" customHeight="1" x14ac:dyDescent="0.25">
      <c r="A1" s="401" t="s">
        <v>94</v>
      </c>
      <c r="B1" s="402"/>
      <c r="C1" s="403" t="s">
        <v>14</v>
      </c>
      <c r="D1" s="404"/>
      <c r="E1" s="404"/>
      <c r="F1" s="404"/>
      <c r="G1" s="404"/>
      <c r="H1" s="404"/>
      <c r="I1" s="405"/>
    </row>
    <row r="2" spans="1:11" ht="38.25" customHeight="1" x14ac:dyDescent="0.25">
      <c r="A2" s="406" t="s">
        <v>224</v>
      </c>
      <c r="B2" s="407"/>
      <c r="C2" s="413" t="s">
        <v>0</v>
      </c>
      <c r="D2" s="414"/>
      <c r="E2" s="414"/>
      <c r="F2" s="408" t="s">
        <v>9</v>
      </c>
      <c r="G2" s="409"/>
      <c r="H2" s="410"/>
      <c r="I2" s="91" t="s">
        <v>316</v>
      </c>
    </row>
    <row r="3" spans="1:11" ht="18.75" customHeight="1" x14ac:dyDescent="0.25">
      <c r="A3" s="398" t="s">
        <v>179</v>
      </c>
      <c r="B3" s="399"/>
      <c r="C3" s="399"/>
      <c r="D3" s="399"/>
      <c r="E3" s="399"/>
      <c r="F3" s="399"/>
      <c r="G3" s="399"/>
      <c r="H3" s="399"/>
      <c r="I3" s="400"/>
    </row>
    <row r="4" spans="1:11" ht="21.75" customHeight="1" x14ac:dyDescent="0.25">
      <c r="A4" s="76" t="s">
        <v>10</v>
      </c>
      <c r="B4" s="70"/>
      <c r="C4" s="70"/>
      <c r="D4" s="70"/>
      <c r="E4" s="70"/>
      <c r="F4" s="70"/>
      <c r="G4" s="70"/>
      <c r="H4" s="70"/>
      <c r="I4" s="71"/>
    </row>
    <row r="5" spans="1:11" ht="18.75" customHeight="1" thickBot="1" x14ac:dyDescent="0.3">
      <c r="A5" s="87" t="s">
        <v>1</v>
      </c>
      <c r="B5" s="12" t="s">
        <v>2</v>
      </c>
      <c r="C5" s="88" t="s">
        <v>13</v>
      </c>
      <c r="D5" s="89" t="s">
        <v>155</v>
      </c>
      <c r="E5" s="90" t="s">
        <v>156</v>
      </c>
      <c r="F5" s="12" t="s">
        <v>3</v>
      </c>
      <c r="G5" s="12" t="s">
        <v>4</v>
      </c>
      <c r="H5" s="12" t="s">
        <v>5</v>
      </c>
      <c r="I5" s="13" t="s">
        <v>6</v>
      </c>
      <c r="J5" s="4"/>
      <c r="K5" s="10"/>
    </row>
    <row r="6" spans="1:11" ht="23.25" customHeight="1" x14ac:dyDescent="0.25">
      <c r="A6" s="386" t="s">
        <v>101</v>
      </c>
      <c r="B6" s="387"/>
      <c r="C6" s="387"/>
      <c r="D6" s="387"/>
      <c r="E6" s="387"/>
      <c r="F6" s="387"/>
      <c r="G6" s="387"/>
      <c r="H6" s="387"/>
      <c r="I6" s="388"/>
      <c r="J6" s="17"/>
    </row>
    <row r="7" spans="1:11" ht="39.75" customHeight="1" x14ac:dyDescent="0.25">
      <c r="A7" s="43" t="s">
        <v>95</v>
      </c>
      <c r="B7" s="2" t="s">
        <v>112</v>
      </c>
      <c r="C7" s="45">
        <v>0.05</v>
      </c>
      <c r="D7" s="46">
        <v>6</v>
      </c>
      <c r="E7" s="46"/>
      <c r="F7" s="1"/>
      <c r="G7" s="1"/>
      <c r="H7" s="1"/>
      <c r="I7" s="1"/>
      <c r="J7" s="15">
        <f>IF(I7&lt;&gt;"",20/20,IF(H7&lt;&gt;"",15/20,IF(G7&lt;&gt;"",8/20,IF(F7&lt;&gt;"",2/20,0))))*$C$7*120</f>
        <v>0</v>
      </c>
    </row>
    <row r="8" spans="1:11" ht="75" customHeight="1" x14ac:dyDescent="0.25">
      <c r="A8" s="44" t="s">
        <v>121</v>
      </c>
      <c r="B8" s="2" t="s">
        <v>122</v>
      </c>
      <c r="C8" s="45">
        <v>0.05</v>
      </c>
      <c r="D8" s="46">
        <v>6</v>
      </c>
      <c r="E8" s="46"/>
      <c r="F8" s="1"/>
      <c r="G8" s="1"/>
      <c r="H8" s="1"/>
      <c r="I8" s="1"/>
      <c r="J8" s="15">
        <f>IF(I8&lt;&gt;"",20/20,IF(H8&lt;&gt;"",15/20,IF(G8&lt;&gt;"",8/20,IF(F8&lt;&gt;"",2/20,0))))*$C$8*120</f>
        <v>0</v>
      </c>
    </row>
    <row r="9" spans="1:11" ht="21.75" customHeight="1" x14ac:dyDescent="0.25">
      <c r="A9" s="389" t="s">
        <v>102</v>
      </c>
      <c r="B9" s="390"/>
      <c r="C9" s="390"/>
      <c r="D9" s="390"/>
      <c r="E9" s="390"/>
      <c r="F9" s="390"/>
      <c r="G9" s="390"/>
      <c r="H9" s="390"/>
      <c r="I9" s="391"/>
      <c r="J9" s="17"/>
    </row>
    <row r="10" spans="1:11" ht="110.25" customHeight="1" x14ac:dyDescent="0.25">
      <c r="A10" s="106" t="s">
        <v>165</v>
      </c>
      <c r="B10" s="43" t="s">
        <v>291</v>
      </c>
      <c r="C10" s="74">
        <v>0.05</v>
      </c>
      <c r="D10" s="72">
        <v>6</v>
      </c>
      <c r="E10" s="48"/>
      <c r="F10" s="48"/>
      <c r="G10" s="48"/>
      <c r="H10" s="48"/>
      <c r="I10" s="82"/>
      <c r="J10" s="16">
        <f>IF(I10&lt;&gt;"",20/20,IF(H10&lt;&gt;"",15/20,IF(G10&lt;&gt;"",8/20,IF(F10&lt;&gt;"",2/20,0))))*$C$10*120</f>
        <v>0</v>
      </c>
    </row>
    <row r="11" spans="1:11" ht="84.75" customHeight="1" x14ac:dyDescent="0.25">
      <c r="A11" s="73" t="s">
        <v>96</v>
      </c>
      <c r="B11" s="43" t="s">
        <v>113</v>
      </c>
      <c r="C11" s="74">
        <v>0.1</v>
      </c>
      <c r="D11" s="72">
        <v>12</v>
      </c>
      <c r="E11" s="72"/>
      <c r="F11" s="48"/>
      <c r="G11" s="48"/>
      <c r="H11" s="48"/>
      <c r="I11" s="48"/>
      <c r="J11" s="16">
        <f>IF(I11&lt;&gt;"",20/20,IF(H11&lt;&gt;"",15/20,IF(G11&lt;&gt;"",8/20,IF(F11&lt;&gt;"",2/20,0))))*$C$11*120</f>
        <v>0</v>
      </c>
    </row>
    <row r="12" spans="1:11" ht="45.75" customHeight="1" x14ac:dyDescent="0.25">
      <c r="A12" s="43" t="s">
        <v>97</v>
      </c>
      <c r="B12" s="43" t="s">
        <v>114</v>
      </c>
      <c r="C12" s="74">
        <v>0.1</v>
      </c>
      <c r="D12" s="72">
        <v>12</v>
      </c>
      <c r="E12" s="72"/>
      <c r="F12" s="48"/>
      <c r="G12" s="48"/>
      <c r="H12" s="48"/>
      <c r="I12" s="48"/>
      <c r="J12" s="16">
        <f>IF(I12&lt;&gt;"",20/20,IF(H12&lt;&gt;"",15/20,IF(G12&lt;&gt;"",8/20,IF(F12&lt;&gt;"",2/20,0))))*$C$12*120</f>
        <v>0</v>
      </c>
    </row>
    <row r="13" spans="1:11" ht="47.25" customHeight="1" x14ac:dyDescent="0.25">
      <c r="A13" s="43" t="s">
        <v>98</v>
      </c>
      <c r="B13" s="43" t="s">
        <v>115</v>
      </c>
      <c r="C13" s="74">
        <v>0.1</v>
      </c>
      <c r="D13" s="72">
        <v>12</v>
      </c>
      <c r="E13" s="72"/>
      <c r="F13" s="48"/>
      <c r="G13" s="48"/>
      <c r="H13" s="48"/>
      <c r="I13" s="48"/>
      <c r="J13" s="16">
        <f>IF(I13&lt;&gt;"",20/20,IF(H13&lt;&gt;"",15/20,IF(G13&lt;&gt;"",8/20,IF(F13&lt;&gt;"",2/20,0))))*$C$13*120</f>
        <v>0</v>
      </c>
    </row>
    <row r="14" spans="1:11" ht="66" customHeight="1" x14ac:dyDescent="0.25">
      <c r="A14" s="43" t="s">
        <v>123</v>
      </c>
      <c r="B14" s="43" t="s">
        <v>160</v>
      </c>
      <c r="C14" s="74">
        <v>0.1</v>
      </c>
      <c r="D14" s="72">
        <v>12</v>
      </c>
      <c r="E14" s="72"/>
      <c r="F14" s="48"/>
      <c r="G14" s="48"/>
      <c r="H14" s="48"/>
      <c r="I14" s="48"/>
      <c r="J14" s="16">
        <f>IF(I14&lt;&gt;"",20/20,IF(H14&lt;&gt;"",15/20,IF(G14&lt;&gt;"",8/20,IF(F14&lt;&gt;"",2/20,0))))*$C$14*120</f>
        <v>0</v>
      </c>
    </row>
    <row r="15" spans="1:11" ht="80.25" customHeight="1" x14ac:dyDescent="0.25">
      <c r="A15" s="43" t="s">
        <v>166</v>
      </c>
      <c r="B15" s="43" t="s">
        <v>167</v>
      </c>
      <c r="C15" s="74">
        <v>0.15</v>
      </c>
      <c r="D15" s="72">
        <v>18</v>
      </c>
      <c r="E15" s="72"/>
      <c r="F15" s="48"/>
      <c r="G15" s="48"/>
      <c r="H15" s="48"/>
      <c r="I15" s="48"/>
      <c r="J15" s="16">
        <f>IF(I15&lt;&gt;"",20/20,IF(H15&lt;&gt;"",15/20,IF(G15&lt;&gt;"",8/20,IF(F15&lt;&gt;"",2/20,0))))*$C$15*120</f>
        <v>0</v>
      </c>
    </row>
    <row r="16" spans="1:11" ht="94.5" customHeight="1" x14ac:dyDescent="0.25">
      <c r="A16" s="43" t="s">
        <v>99</v>
      </c>
      <c r="B16" s="43" t="s">
        <v>116</v>
      </c>
      <c r="C16" s="74">
        <v>0.15</v>
      </c>
      <c r="D16" s="72">
        <v>18</v>
      </c>
      <c r="E16" s="72"/>
      <c r="F16" s="48"/>
      <c r="G16" s="48"/>
      <c r="H16" s="48"/>
      <c r="I16" s="48"/>
      <c r="J16" s="16">
        <f>IF(I16&lt;&gt;"",20/20,IF(H16&lt;&gt;"",15/20,IF(G16&lt;&gt;"",8/20,IF(F16&lt;&gt;"",2/20,0))))*$C$16*120</f>
        <v>0</v>
      </c>
    </row>
    <row r="17" spans="1:10" ht="61.5" customHeight="1" x14ac:dyDescent="0.25">
      <c r="A17" s="43" t="s">
        <v>111</v>
      </c>
      <c r="B17" s="43" t="s">
        <v>117</v>
      </c>
      <c r="C17" s="74">
        <v>0.05</v>
      </c>
      <c r="D17" s="72">
        <v>6</v>
      </c>
      <c r="E17" s="72"/>
      <c r="F17" s="48"/>
      <c r="G17" s="48"/>
      <c r="H17" s="48"/>
      <c r="I17" s="48"/>
      <c r="J17" s="16">
        <f>IF(I17&lt;&gt;"",20/20,IF(H17&lt;&gt;"",15/20,IF(G17&lt;&gt;"",8/20,IF(F17&lt;&gt;"",2/20,0))))*$C$17*120</f>
        <v>0</v>
      </c>
    </row>
    <row r="18" spans="1:10" ht="22.5" customHeight="1" x14ac:dyDescent="0.25">
      <c r="A18" s="392" t="s">
        <v>103</v>
      </c>
      <c r="B18" s="393"/>
      <c r="C18" s="393"/>
      <c r="D18" s="393"/>
      <c r="E18" s="393"/>
      <c r="F18" s="393"/>
      <c r="G18" s="393"/>
      <c r="H18" s="393"/>
      <c r="I18" s="394"/>
      <c r="J18" s="17"/>
    </row>
    <row r="19" spans="1:10" ht="45" customHeight="1" x14ac:dyDescent="0.25">
      <c r="A19" s="73" t="s">
        <v>120</v>
      </c>
      <c r="B19" s="43" t="s">
        <v>119</v>
      </c>
      <c r="C19" s="74">
        <v>0.1</v>
      </c>
      <c r="D19" s="72">
        <v>12</v>
      </c>
      <c r="E19" s="72"/>
      <c r="F19" s="48"/>
      <c r="G19" s="48"/>
      <c r="H19" s="48"/>
      <c r="I19" s="48"/>
      <c r="J19" s="16">
        <f>IF(I19&lt;&gt;"",20/20,IF(H19&lt;&gt;"",15/20,IF(G19&lt;&gt;"",8/20,IF(F19&lt;&gt;"",2/20,0))))*$C$19*120</f>
        <v>0</v>
      </c>
    </row>
    <row r="20" spans="1:10" ht="27" customHeight="1" x14ac:dyDescent="0.25">
      <c r="A20" s="75" t="s">
        <v>12</v>
      </c>
      <c r="B20" s="49" t="s">
        <v>104</v>
      </c>
      <c r="C20" s="74">
        <f>SUM(C7:C8:C10:C11:C12:C13:C14:C15:C16:C17:C19)</f>
        <v>1</v>
      </c>
      <c r="D20" s="103">
        <f>SUM(D7:D8:D10:D11:D12:D13:D14:D15:D16:D17:D19)</f>
        <v>120</v>
      </c>
      <c r="E20" s="86"/>
      <c r="F20" s="395">
        <f>SUM(J7:J19)</f>
        <v>0</v>
      </c>
      <c r="G20" s="396"/>
      <c r="H20" s="396"/>
      <c r="I20" s="397"/>
      <c r="J20" s="85"/>
    </row>
    <row r="21" spans="1:10" ht="21" customHeight="1" x14ac:dyDescent="0.25">
      <c r="A21" s="424"/>
      <c r="B21" s="50" t="s">
        <v>281</v>
      </c>
      <c r="C21" s="3"/>
      <c r="D21" s="7">
        <v>60</v>
      </c>
      <c r="E21" s="7"/>
      <c r="F21" s="421"/>
      <c r="G21" s="422"/>
      <c r="H21" s="422"/>
      <c r="I21" s="423"/>
      <c r="J21" s="15"/>
    </row>
    <row r="22" spans="1:10" ht="20.25" customHeight="1" x14ac:dyDescent="0.25">
      <c r="A22" s="425"/>
      <c r="B22" s="14" t="s">
        <v>110</v>
      </c>
      <c r="C22" s="3">
        <v>1</v>
      </c>
      <c r="D22" s="6">
        <v>180</v>
      </c>
      <c r="E22" s="6"/>
      <c r="F22" s="426">
        <f>SUM(F20:F21)</f>
        <v>0</v>
      </c>
      <c r="G22" s="426"/>
      <c r="H22" s="426"/>
      <c r="I22" s="427"/>
      <c r="J22" s="5"/>
    </row>
    <row r="23" spans="1:10" ht="50.25" customHeight="1" x14ac:dyDescent="0.25">
      <c r="A23" s="378" t="s">
        <v>7</v>
      </c>
      <c r="B23" s="379"/>
      <c r="C23" s="380" t="s">
        <v>11</v>
      </c>
      <c r="D23" s="381"/>
      <c r="E23" s="381"/>
      <c r="F23" s="382"/>
      <c r="G23" s="382"/>
      <c r="H23" s="382"/>
      <c r="I23" s="383"/>
    </row>
    <row r="24" spans="1:10" x14ac:dyDescent="0.25">
      <c r="A24" s="107" t="s">
        <v>8</v>
      </c>
      <c r="B24" s="9"/>
      <c r="C24" s="9"/>
    </row>
    <row r="25" spans="1:10" ht="38.25" customHeight="1" x14ac:dyDescent="0.25">
      <c r="A25" s="420" t="s">
        <v>283</v>
      </c>
      <c r="B25" s="385"/>
      <c r="C25" s="385"/>
      <c r="D25" s="385"/>
      <c r="E25" s="385"/>
      <c r="F25" s="385"/>
      <c r="G25" s="385"/>
      <c r="H25" s="385"/>
      <c r="I25" s="385"/>
    </row>
    <row r="32" spans="1:10" x14ac:dyDescent="0.25">
      <c r="C32" s="11"/>
    </row>
  </sheetData>
  <protectedRanges>
    <protectedRange sqref="F21:I22 F6:I8" name="Plage1_7_1"/>
  </protectedRanges>
  <mergeCells count="16">
    <mergeCell ref="A23:B23"/>
    <mergeCell ref="C23:I23"/>
    <mergeCell ref="A25:I25"/>
    <mergeCell ref="A6:I6"/>
    <mergeCell ref="A9:I9"/>
    <mergeCell ref="A18:I18"/>
    <mergeCell ref="F20:I20"/>
    <mergeCell ref="A21:A22"/>
    <mergeCell ref="F21:I21"/>
    <mergeCell ref="F22:I22"/>
    <mergeCell ref="A3:I3"/>
    <mergeCell ref="A1:B1"/>
    <mergeCell ref="C1:I1"/>
    <mergeCell ref="A2:B2"/>
    <mergeCell ref="C2:E2"/>
    <mergeCell ref="F2:H2"/>
  </mergeCells>
  <printOptions horizontalCentered="1" verticalCentered="1"/>
  <pageMargins left="0" right="3.937007874015748E-2" top="0" bottom="0" header="0.11811023622047245" footer="0.11811023622047245"/>
  <pageSetup paperSize="9"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C0165-2FEF-46A1-A71C-235078E7D2FB}">
  <sheetPr codeName="Feuil16">
    <tabColor theme="7" tint="0.59999389629810485"/>
  </sheetPr>
  <dimension ref="A1:L32"/>
  <sheetViews>
    <sheetView topLeftCell="A13" zoomScale="70" zoomScaleNormal="70" workbookViewId="0">
      <selection activeCell="P16" sqref="P16"/>
    </sheetView>
  </sheetViews>
  <sheetFormatPr baseColWidth="10" defaultRowHeight="15" x14ac:dyDescent="0.25"/>
  <cols>
    <col min="1" max="1" width="25.85546875" customWidth="1"/>
    <col min="2" max="2" width="44.7109375" customWidth="1"/>
    <col min="3" max="3" width="6.5703125" customWidth="1"/>
    <col min="4" max="4" width="5.5703125" style="8" customWidth="1"/>
    <col min="5" max="5" width="4.28515625" style="8" customWidth="1"/>
    <col min="6" max="9" width="4.28515625" customWidth="1"/>
    <col min="10" max="10" width="5.7109375" customWidth="1"/>
    <col min="11" max="11" width="4.85546875" customWidth="1"/>
  </cols>
  <sheetData>
    <row r="1" spans="1:11" ht="36.75" customHeight="1" x14ac:dyDescent="0.25">
      <c r="A1" s="401" t="s">
        <v>94</v>
      </c>
      <c r="B1" s="402"/>
      <c r="C1" s="403" t="s">
        <v>14</v>
      </c>
      <c r="D1" s="404"/>
      <c r="E1" s="404"/>
      <c r="F1" s="404"/>
      <c r="G1" s="404"/>
      <c r="H1" s="404"/>
      <c r="I1" s="405"/>
    </row>
    <row r="2" spans="1:11" ht="38.25" customHeight="1" x14ac:dyDescent="0.25">
      <c r="A2" s="406" t="s">
        <v>224</v>
      </c>
      <c r="B2" s="407"/>
      <c r="C2" s="413" t="s">
        <v>0</v>
      </c>
      <c r="D2" s="414"/>
      <c r="E2" s="414"/>
      <c r="F2" s="433"/>
      <c r="G2" s="408" t="s">
        <v>9</v>
      </c>
      <c r="H2" s="410"/>
      <c r="I2" s="91" t="s">
        <v>105</v>
      </c>
    </row>
    <row r="3" spans="1:11" ht="18.75" customHeight="1" x14ac:dyDescent="0.25">
      <c r="A3" s="398" t="s">
        <v>180</v>
      </c>
      <c r="B3" s="399"/>
      <c r="C3" s="399"/>
      <c r="D3" s="399"/>
      <c r="E3" s="399"/>
      <c r="F3" s="399"/>
      <c r="G3" s="399"/>
      <c r="H3" s="399"/>
      <c r="I3" s="400"/>
    </row>
    <row r="4" spans="1:11" ht="21.75" customHeight="1" x14ac:dyDescent="0.25">
      <c r="A4" s="76" t="s">
        <v>10</v>
      </c>
      <c r="B4" s="70"/>
      <c r="C4" s="70"/>
      <c r="D4" s="70"/>
      <c r="E4" s="70"/>
      <c r="F4" s="70"/>
      <c r="G4" s="70"/>
      <c r="H4" s="70"/>
      <c r="I4" s="71"/>
    </row>
    <row r="5" spans="1:11" ht="18.75" customHeight="1" thickBot="1" x14ac:dyDescent="0.3">
      <c r="A5" s="87" t="s">
        <v>1</v>
      </c>
      <c r="B5" s="12" t="s">
        <v>2</v>
      </c>
      <c r="C5" s="88" t="s">
        <v>13</v>
      </c>
      <c r="D5" s="89" t="s">
        <v>155</v>
      </c>
      <c r="E5" s="90" t="s">
        <v>156</v>
      </c>
      <c r="F5" s="12" t="s">
        <v>3</v>
      </c>
      <c r="G5" s="12" t="s">
        <v>4</v>
      </c>
      <c r="H5" s="12" t="s">
        <v>5</v>
      </c>
      <c r="I5" s="13" t="s">
        <v>6</v>
      </c>
      <c r="J5" s="4"/>
      <c r="K5" s="10"/>
    </row>
    <row r="6" spans="1:11" ht="23.25" customHeight="1" x14ac:dyDescent="0.25">
      <c r="A6" s="386" t="s">
        <v>101</v>
      </c>
      <c r="B6" s="387"/>
      <c r="C6" s="387"/>
      <c r="D6" s="387"/>
      <c r="E6" s="387"/>
      <c r="F6" s="387"/>
      <c r="G6" s="387"/>
      <c r="H6" s="387"/>
      <c r="I6" s="388"/>
      <c r="J6" s="17"/>
    </row>
    <row r="7" spans="1:11" ht="39.75" customHeight="1" x14ac:dyDescent="0.25">
      <c r="A7" s="43" t="s">
        <v>95</v>
      </c>
      <c r="B7" s="2" t="s">
        <v>112</v>
      </c>
      <c r="C7" s="45">
        <v>0.05</v>
      </c>
      <c r="D7" s="46">
        <v>6</v>
      </c>
      <c r="E7" s="46"/>
      <c r="F7" s="1"/>
      <c r="G7" s="1"/>
      <c r="H7" s="1"/>
      <c r="I7" s="1"/>
      <c r="J7" s="15">
        <f>IF(I7&lt;&gt;"",20/20,IF(H7&lt;&gt;"",15/20,IF(G7&lt;&gt;"",8/20,IF(F7&lt;&gt;"",2/20,0))))*$C$7*120</f>
        <v>0</v>
      </c>
    </row>
    <row r="8" spans="1:11" ht="75" customHeight="1" x14ac:dyDescent="0.25">
      <c r="A8" s="44" t="s">
        <v>121</v>
      </c>
      <c r="B8" s="2" t="s">
        <v>122</v>
      </c>
      <c r="C8" s="45">
        <v>0.05</v>
      </c>
      <c r="D8" s="46">
        <v>6</v>
      </c>
      <c r="E8" s="46"/>
      <c r="F8" s="1"/>
      <c r="G8" s="1"/>
      <c r="H8" s="1"/>
      <c r="I8" s="1"/>
      <c r="J8" s="15">
        <f>IF(I8&lt;&gt;"",20/20,IF(H8&lt;&gt;"",15/20,IF(G8&lt;&gt;"",8/20,IF(F8&lt;&gt;"",2/20,0))))*$C$8*120</f>
        <v>0</v>
      </c>
    </row>
    <row r="9" spans="1:11" ht="21.75" customHeight="1" x14ac:dyDescent="0.25">
      <c r="A9" s="389" t="s">
        <v>102</v>
      </c>
      <c r="B9" s="390"/>
      <c r="C9" s="390"/>
      <c r="D9" s="390"/>
      <c r="E9" s="390"/>
      <c r="F9" s="390"/>
      <c r="G9" s="390"/>
      <c r="H9" s="390"/>
      <c r="I9" s="391"/>
      <c r="J9" s="17"/>
    </row>
    <row r="10" spans="1:11" ht="110.25" customHeight="1" x14ac:dyDescent="0.25">
      <c r="A10" s="106" t="s">
        <v>165</v>
      </c>
      <c r="B10" s="43" t="s">
        <v>291</v>
      </c>
      <c r="C10" s="74">
        <v>0.05</v>
      </c>
      <c r="D10" s="72">
        <v>6</v>
      </c>
      <c r="E10" s="48"/>
      <c r="F10" s="48"/>
      <c r="G10" s="48"/>
      <c r="H10" s="48"/>
      <c r="I10" s="82"/>
      <c r="J10" s="16">
        <f>IF(I10&lt;&gt;"",20/20,IF(H10&lt;&gt;"",15/20,IF(G10&lt;&gt;"",8/20,IF(F10&lt;&gt;"",2/20,0))))*$C$10*120</f>
        <v>0</v>
      </c>
    </row>
    <row r="11" spans="1:11" ht="84.75" customHeight="1" x14ac:dyDescent="0.25">
      <c r="A11" s="73" t="s">
        <v>96</v>
      </c>
      <c r="B11" s="43" t="s">
        <v>113</v>
      </c>
      <c r="C11" s="74">
        <v>0.1</v>
      </c>
      <c r="D11" s="72">
        <v>12</v>
      </c>
      <c r="E11" s="72"/>
      <c r="F11" s="48"/>
      <c r="G11" s="48"/>
      <c r="H11" s="48"/>
      <c r="I11" s="48"/>
      <c r="J11" s="16">
        <f>IF(I11&lt;&gt;"",20/20,IF(H11&lt;&gt;"",15/20,IF(G11&lt;&gt;"",8/20,IF(F11&lt;&gt;"",2/20,0))))*$C$11*120</f>
        <v>0</v>
      </c>
    </row>
    <row r="12" spans="1:11" ht="45.75" customHeight="1" x14ac:dyDescent="0.25">
      <c r="A12" s="43" t="s">
        <v>97</v>
      </c>
      <c r="B12" s="43" t="s">
        <v>114</v>
      </c>
      <c r="C12" s="74">
        <v>0.15</v>
      </c>
      <c r="D12" s="72">
        <v>18</v>
      </c>
      <c r="E12" s="72"/>
      <c r="F12" s="48"/>
      <c r="G12" s="48"/>
      <c r="H12" s="48"/>
      <c r="I12" s="48"/>
      <c r="J12" s="16">
        <f>IF(I12&lt;&gt;"",20/20,IF(H12&lt;&gt;"",15/20,IF(G12&lt;&gt;"",8/20,IF(F12&lt;&gt;"",2/20,0))))*$C$12*120</f>
        <v>0</v>
      </c>
    </row>
    <row r="13" spans="1:11" ht="47.25" customHeight="1" x14ac:dyDescent="0.25">
      <c r="A13" s="43" t="s">
        <v>98</v>
      </c>
      <c r="B13" s="43" t="s">
        <v>115</v>
      </c>
      <c r="C13" s="74">
        <v>0.15</v>
      </c>
      <c r="D13" s="72">
        <v>18</v>
      </c>
      <c r="E13" s="72"/>
      <c r="F13" s="48"/>
      <c r="G13" s="48"/>
      <c r="H13" s="48"/>
      <c r="I13" s="48"/>
      <c r="J13" s="16">
        <f>IF(I13&lt;&gt;"",20/20,IF(H13&lt;&gt;"",15/20,IF(G13&lt;&gt;"",8/20,IF(F13&lt;&gt;"",2/20,0))))*$C$13*120</f>
        <v>0</v>
      </c>
    </row>
    <row r="14" spans="1:11" ht="80.25" customHeight="1" x14ac:dyDescent="0.25">
      <c r="A14" s="43" t="s">
        <v>166</v>
      </c>
      <c r="B14" s="43" t="s">
        <v>292</v>
      </c>
      <c r="C14" s="74">
        <v>0.15</v>
      </c>
      <c r="D14" s="72">
        <v>18</v>
      </c>
      <c r="E14" s="72"/>
      <c r="F14" s="48"/>
      <c r="G14" s="48"/>
      <c r="H14" s="48"/>
      <c r="I14" s="48"/>
      <c r="J14" s="16">
        <f>IF(I14&lt;&gt;"",20/20,IF(H14&lt;&gt;"",15/20,IF(G14&lt;&gt;"",8/20,IF(F14&lt;&gt;"",2/20,0))))*$C$14*120</f>
        <v>0</v>
      </c>
    </row>
    <row r="15" spans="1:11" ht="94.5" customHeight="1" x14ac:dyDescent="0.25">
      <c r="A15" s="43" t="s">
        <v>99</v>
      </c>
      <c r="B15" s="43" t="s">
        <v>116</v>
      </c>
      <c r="C15" s="74">
        <v>0.15</v>
      </c>
      <c r="D15" s="72">
        <v>18</v>
      </c>
      <c r="E15" s="72"/>
      <c r="F15" s="48"/>
      <c r="G15" s="48"/>
      <c r="H15" s="48"/>
      <c r="I15" s="48"/>
      <c r="J15" s="16">
        <f>IF(I15&lt;&gt;"",20/20,IF(H15&lt;&gt;"",15/20,IF(G15&lt;&gt;"",8/20,IF(F15&lt;&gt;"",2/20,0))))*$C$15*120</f>
        <v>0</v>
      </c>
    </row>
    <row r="16" spans="1:11" ht="61.5" customHeight="1" x14ac:dyDescent="0.25">
      <c r="A16" s="43" t="s">
        <v>111</v>
      </c>
      <c r="B16" s="43" t="s">
        <v>117</v>
      </c>
      <c r="C16" s="74">
        <v>0.05</v>
      </c>
      <c r="D16" s="72">
        <v>6</v>
      </c>
      <c r="E16" s="72"/>
      <c r="F16" s="48"/>
      <c r="G16" s="48"/>
      <c r="H16" s="48"/>
      <c r="I16" s="48"/>
      <c r="J16" s="16">
        <f>IF(I16&lt;&gt;"",20/20,IF(H16&lt;&gt;"",15/20,IF(G16&lt;&gt;"",8/20,IF(F16&lt;&gt;"",2/20,0))))*$C$16*120</f>
        <v>0</v>
      </c>
    </row>
    <row r="17" spans="1:12" ht="22.5" customHeight="1" x14ac:dyDescent="0.25">
      <c r="A17" s="392" t="s">
        <v>103</v>
      </c>
      <c r="B17" s="393"/>
      <c r="C17" s="393"/>
      <c r="D17" s="393"/>
      <c r="E17" s="393"/>
      <c r="F17" s="393"/>
      <c r="G17" s="393"/>
      <c r="H17" s="393"/>
      <c r="I17" s="394"/>
      <c r="J17" s="17"/>
    </row>
    <row r="18" spans="1:12" ht="57" customHeight="1" x14ac:dyDescent="0.25">
      <c r="A18" s="43" t="s">
        <v>168</v>
      </c>
      <c r="B18" s="43" t="s">
        <v>169</v>
      </c>
      <c r="C18" s="109">
        <v>0.05</v>
      </c>
      <c r="D18" s="111">
        <v>6</v>
      </c>
      <c r="E18" s="108"/>
      <c r="F18" s="108"/>
      <c r="G18" s="108"/>
      <c r="H18" s="108"/>
      <c r="I18" s="83"/>
      <c r="J18" s="16">
        <f>IF(I18&lt;&gt;"",20/20,IF(H18&lt;&gt;"",15/20,IF(G18&lt;&gt;"",8/20,IF(F18&lt;&gt;"",2/20,0))))*$C$18*120</f>
        <v>0</v>
      </c>
    </row>
    <row r="19" spans="1:12" ht="45" customHeight="1" x14ac:dyDescent="0.25">
      <c r="A19" s="73" t="s">
        <v>120</v>
      </c>
      <c r="B19" s="43" t="s">
        <v>119</v>
      </c>
      <c r="C19" s="74">
        <v>0.05</v>
      </c>
      <c r="D19" s="72">
        <v>6</v>
      </c>
      <c r="E19" s="72"/>
      <c r="F19" s="48"/>
      <c r="G19" s="48"/>
      <c r="H19" s="48"/>
      <c r="I19" s="48"/>
      <c r="J19" s="16">
        <f>IF(I19&lt;&gt;"",20/20,IF(H19&lt;&gt;"",15/20,IF(G19&lt;&gt;"",8/20,IF(F19&lt;&gt;"",2/20,0))))*$C$19*120</f>
        <v>0</v>
      </c>
    </row>
    <row r="20" spans="1:12" ht="26.25" customHeight="1" x14ac:dyDescent="0.25">
      <c r="A20" s="75" t="s">
        <v>12</v>
      </c>
      <c r="B20" s="49" t="s">
        <v>104</v>
      </c>
      <c r="C20" s="74">
        <f>SUM(C7:C8:C10:C11:C12:C13:C14:C14:C15:C16:C19)</f>
        <v>1.0000000000000002</v>
      </c>
      <c r="D20" s="103">
        <f>SUM(D7:D8:D10:D11:D12:D13:D14:D14:D15:D16:D19)</f>
        <v>120</v>
      </c>
      <c r="E20" s="86"/>
      <c r="F20" s="395">
        <f>SUM(J7:J19)</f>
        <v>0</v>
      </c>
      <c r="G20" s="396"/>
      <c r="H20" s="396"/>
      <c r="I20" s="397"/>
      <c r="J20" s="85"/>
      <c r="L20" s="110"/>
    </row>
    <row r="21" spans="1:12" ht="21" customHeight="1" x14ac:dyDescent="0.25">
      <c r="A21" s="424"/>
      <c r="B21" s="50" t="s">
        <v>281</v>
      </c>
      <c r="C21" s="3"/>
      <c r="D21" s="7">
        <v>60</v>
      </c>
      <c r="E21" s="7"/>
      <c r="F21" s="421">
        <v>40</v>
      </c>
      <c r="G21" s="422"/>
      <c r="H21" s="422"/>
      <c r="I21" s="423"/>
      <c r="J21" s="15"/>
    </row>
    <row r="22" spans="1:12" ht="20.25" customHeight="1" x14ac:dyDescent="0.25">
      <c r="A22" s="425"/>
      <c r="B22" s="14" t="s">
        <v>110</v>
      </c>
      <c r="C22" s="3">
        <v>1</v>
      </c>
      <c r="D22" s="6">
        <v>180</v>
      </c>
      <c r="E22" s="6"/>
      <c r="F22" s="426">
        <f>SUM(F20:F21)</f>
        <v>40</v>
      </c>
      <c r="G22" s="426"/>
      <c r="H22" s="426"/>
      <c r="I22" s="427"/>
      <c r="J22" s="5"/>
    </row>
    <row r="23" spans="1:12" ht="50.25" customHeight="1" x14ac:dyDescent="0.25">
      <c r="A23" s="378" t="s">
        <v>7</v>
      </c>
      <c r="B23" s="379"/>
      <c r="C23" s="380" t="s">
        <v>11</v>
      </c>
      <c r="D23" s="381"/>
      <c r="E23" s="381"/>
      <c r="F23" s="382"/>
      <c r="G23" s="382"/>
      <c r="H23" s="382"/>
      <c r="I23" s="383"/>
    </row>
    <row r="24" spans="1:12" x14ac:dyDescent="0.25">
      <c r="A24" s="107" t="s">
        <v>8</v>
      </c>
      <c r="B24" s="9"/>
      <c r="C24" s="9"/>
    </row>
    <row r="25" spans="1:12" ht="38.25" customHeight="1" x14ac:dyDescent="0.25">
      <c r="A25" s="420" t="s">
        <v>283</v>
      </c>
      <c r="B25" s="385"/>
      <c r="C25" s="385"/>
      <c r="D25" s="385"/>
      <c r="E25" s="385"/>
      <c r="F25" s="385"/>
      <c r="G25" s="385"/>
      <c r="H25" s="385"/>
      <c r="I25" s="385"/>
    </row>
    <row r="32" spans="1:12" x14ac:dyDescent="0.25">
      <c r="C32" s="11"/>
    </row>
  </sheetData>
  <protectedRanges>
    <protectedRange sqref="F21:I22 F6:I8" name="Plage1_7_1"/>
  </protectedRanges>
  <mergeCells count="16">
    <mergeCell ref="A23:B23"/>
    <mergeCell ref="C23:I23"/>
    <mergeCell ref="A25:I25"/>
    <mergeCell ref="A6:I6"/>
    <mergeCell ref="A9:I9"/>
    <mergeCell ref="A17:I17"/>
    <mergeCell ref="F20:I20"/>
    <mergeCell ref="A21:A22"/>
    <mergeCell ref="F21:I21"/>
    <mergeCell ref="F22:I22"/>
    <mergeCell ref="A3:I3"/>
    <mergeCell ref="A1:B1"/>
    <mergeCell ref="C1:I1"/>
    <mergeCell ref="A2:B2"/>
    <mergeCell ref="C2:F2"/>
    <mergeCell ref="G2:H2"/>
  </mergeCells>
  <printOptions horizontalCentered="1" verticalCentered="1"/>
  <pageMargins left="0" right="3.937007874015748E-2" top="0" bottom="0" header="0.11811023622047245" footer="0.11811023622047245"/>
  <pageSetup paperSize="9"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E1A38-F9D9-49E3-B488-0F9C97D65D80}">
  <sheetPr codeName="Feuil17">
    <tabColor theme="7" tint="0.59999389629810485"/>
  </sheetPr>
  <dimension ref="A1:K35"/>
  <sheetViews>
    <sheetView topLeftCell="A20" zoomScale="70" zoomScaleNormal="70" workbookViewId="0">
      <selection activeCell="M26" sqref="M26"/>
    </sheetView>
  </sheetViews>
  <sheetFormatPr baseColWidth="10" defaultRowHeight="15" x14ac:dyDescent="0.25"/>
  <cols>
    <col min="1" max="1" width="25.85546875" customWidth="1"/>
    <col min="2" max="2" width="44.7109375" customWidth="1"/>
    <col min="3" max="3" width="5.7109375" customWidth="1"/>
    <col min="4" max="4" width="5.28515625" style="8" customWidth="1"/>
    <col min="5" max="5" width="4.28515625" style="8" customWidth="1"/>
    <col min="6" max="9" width="4.28515625" customWidth="1"/>
    <col min="10" max="10" width="5.7109375" customWidth="1"/>
    <col min="11" max="11" width="4.85546875" customWidth="1"/>
  </cols>
  <sheetData>
    <row r="1" spans="1:11" ht="36.75" customHeight="1" x14ac:dyDescent="0.25">
      <c r="A1" s="401" t="s">
        <v>94</v>
      </c>
      <c r="B1" s="402"/>
      <c r="C1" s="403" t="s">
        <v>14</v>
      </c>
      <c r="D1" s="404"/>
      <c r="E1" s="404"/>
      <c r="F1" s="404"/>
      <c r="G1" s="404"/>
      <c r="H1" s="404"/>
      <c r="I1" s="405"/>
    </row>
    <row r="2" spans="1:11" ht="38.25" customHeight="1" x14ac:dyDescent="0.25">
      <c r="A2" s="406" t="s">
        <v>223</v>
      </c>
      <c r="B2" s="407"/>
      <c r="C2" s="413" t="s">
        <v>0</v>
      </c>
      <c r="D2" s="414"/>
      <c r="E2" s="414"/>
      <c r="F2" s="433"/>
      <c r="G2" s="408" t="s">
        <v>9</v>
      </c>
      <c r="H2" s="410"/>
      <c r="I2" s="91" t="s">
        <v>105</v>
      </c>
    </row>
    <row r="3" spans="1:11" ht="33.75" customHeight="1" x14ac:dyDescent="0.25">
      <c r="A3" s="398" t="s">
        <v>170</v>
      </c>
      <c r="B3" s="431"/>
      <c r="C3" s="431"/>
      <c r="D3" s="431"/>
      <c r="E3" s="431"/>
      <c r="F3" s="431"/>
      <c r="G3" s="431"/>
      <c r="H3" s="431"/>
      <c r="I3" s="432"/>
    </row>
    <row r="4" spans="1:11" ht="21.75" customHeight="1" x14ac:dyDescent="0.25">
      <c r="A4" s="76" t="s">
        <v>10</v>
      </c>
      <c r="B4" s="70"/>
      <c r="C4" s="70"/>
      <c r="D4" s="70"/>
      <c r="E4" s="70"/>
      <c r="F4" s="70"/>
      <c r="G4" s="70"/>
      <c r="H4" s="70"/>
      <c r="I4" s="71"/>
    </row>
    <row r="5" spans="1:11" ht="18.75" customHeight="1" thickBot="1" x14ac:dyDescent="0.3">
      <c r="A5" s="87" t="s">
        <v>1</v>
      </c>
      <c r="B5" s="12" t="s">
        <v>2</v>
      </c>
      <c r="C5" s="88" t="s">
        <v>13</v>
      </c>
      <c r="D5" s="89" t="s">
        <v>155</v>
      </c>
      <c r="E5" s="90" t="s">
        <v>156</v>
      </c>
      <c r="F5" s="12" t="s">
        <v>3</v>
      </c>
      <c r="G5" s="12" t="s">
        <v>4</v>
      </c>
      <c r="H5" s="12" t="s">
        <v>5</v>
      </c>
      <c r="I5" s="13" t="s">
        <v>6</v>
      </c>
      <c r="J5" s="4"/>
      <c r="K5" s="10"/>
    </row>
    <row r="6" spans="1:11" ht="23.25" customHeight="1" x14ac:dyDescent="0.25">
      <c r="A6" s="386" t="s">
        <v>101</v>
      </c>
      <c r="B6" s="387"/>
      <c r="C6" s="387"/>
      <c r="D6" s="387"/>
      <c r="E6" s="387"/>
      <c r="F6" s="387"/>
      <c r="G6" s="387"/>
      <c r="H6" s="387"/>
      <c r="I6" s="388"/>
      <c r="J6" s="17"/>
    </row>
    <row r="7" spans="1:11" ht="35.25" customHeight="1" x14ac:dyDescent="0.25">
      <c r="A7" s="43" t="s">
        <v>95</v>
      </c>
      <c r="B7" s="2" t="s">
        <v>171</v>
      </c>
      <c r="C7" s="45">
        <v>0.05</v>
      </c>
      <c r="D7" s="46">
        <v>6</v>
      </c>
      <c r="E7" s="46"/>
      <c r="F7" s="1"/>
      <c r="G7" s="1"/>
      <c r="H7" s="1"/>
      <c r="I7" s="1"/>
      <c r="J7" s="15">
        <f>IF(I7&lt;&gt;"",20/20,IF(H7&lt;&gt;"",15/20,IF(G7&lt;&gt;"",8/20,IF(F7&lt;&gt;"",2/20,0))))*$C$7*120</f>
        <v>0</v>
      </c>
    </row>
    <row r="8" spans="1:11" ht="103.5" customHeight="1" x14ac:dyDescent="0.25">
      <c r="A8" s="44" t="s">
        <v>172</v>
      </c>
      <c r="B8" s="2" t="s">
        <v>173</v>
      </c>
      <c r="C8" s="45">
        <v>0.05</v>
      </c>
      <c r="D8" s="46">
        <v>6</v>
      </c>
      <c r="E8" s="46"/>
      <c r="F8" s="1"/>
      <c r="G8" s="1"/>
      <c r="H8" s="1"/>
      <c r="I8" s="1"/>
      <c r="J8" s="15">
        <f>IF(I8&lt;&gt;"",20/20,IF(H8&lt;&gt;"",15/20,IF(G8&lt;&gt;"",8/20,IF(F8&lt;&gt;"",2/20,0))))*$C$8*120</f>
        <v>0</v>
      </c>
    </row>
    <row r="9" spans="1:11" ht="21.75" customHeight="1" x14ac:dyDescent="0.25">
      <c r="A9" s="389" t="s">
        <v>102</v>
      </c>
      <c r="B9" s="390"/>
      <c r="C9" s="390"/>
      <c r="D9" s="390"/>
      <c r="E9" s="390"/>
      <c r="F9" s="390"/>
      <c r="G9" s="390"/>
      <c r="H9" s="390"/>
      <c r="I9" s="391"/>
      <c r="J9" s="17"/>
    </row>
    <row r="10" spans="1:11" ht="45.75" customHeight="1" x14ac:dyDescent="0.25">
      <c r="A10" s="43" t="s">
        <v>97</v>
      </c>
      <c r="B10" s="43" t="s">
        <v>114</v>
      </c>
      <c r="C10" s="74">
        <v>0.05</v>
      </c>
      <c r="D10" s="72">
        <v>6</v>
      </c>
      <c r="E10" s="72"/>
      <c r="F10" s="48"/>
      <c r="G10" s="48"/>
      <c r="H10" s="48"/>
      <c r="I10" s="48"/>
      <c r="J10" s="16">
        <f>IF(I10&lt;&gt;"",20/20,IF(H10&lt;&gt;"",15/20,IF(G10&lt;&gt;"",8/20,IF(F10&lt;&gt;"",2/20,0))))*$C$10*120</f>
        <v>0</v>
      </c>
    </row>
    <row r="11" spans="1:11" ht="47.25" customHeight="1" x14ac:dyDescent="0.25">
      <c r="A11" s="43" t="s">
        <v>98</v>
      </c>
      <c r="B11" s="43" t="s">
        <v>115</v>
      </c>
      <c r="C11" s="74">
        <v>0.1</v>
      </c>
      <c r="D11" s="72">
        <v>12</v>
      </c>
      <c r="E11" s="72"/>
      <c r="F11" s="48"/>
      <c r="G11" s="48"/>
      <c r="H11" s="48"/>
      <c r="I11" s="48"/>
      <c r="J11" s="16">
        <f>IF(I11&lt;&gt;"",20/20,IF(H11&lt;&gt;"",15/20,IF(G11&lt;&gt;"",8/20,IF(F11&lt;&gt;"",2/20,0))))*$C$11*120</f>
        <v>0</v>
      </c>
    </row>
    <row r="12" spans="1:11" ht="63" customHeight="1" x14ac:dyDescent="0.25">
      <c r="A12" s="229" t="s">
        <v>123</v>
      </c>
      <c r="B12" s="43" t="s">
        <v>160</v>
      </c>
      <c r="C12" s="74">
        <v>0.05</v>
      </c>
      <c r="D12" s="72">
        <v>6</v>
      </c>
      <c r="E12" s="72"/>
      <c r="F12" s="48"/>
      <c r="G12" s="48"/>
      <c r="H12" s="48"/>
      <c r="I12" s="48"/>
      <c r="J12" s="16">
        <f>IF(I12&lt;&gt;"",20/20,IF(H12&lt;&gt;"",15/20,IF(G12&lt;&gt;"",8/20,IF(F12&lt;&gt;"",2/20,0))))*$C$12*120</f>
        <v>0</v>
      </c>
    </row>
    <row r="13" spans="1:11" ht="63" customHeight="1" x14ac:dyDescent="0.25">
      <c r="A13" s="92" t="s">
        <v>111</v>
      </c>
      <c r="B13" s="92" t="s">
        <v>117</v>
      </c>
      <c r="C13" s="93">
        <v>0.1</v>
      </c>
      <c r="D13" s="94">
        <v>12</v>
      </c>
      <c r="E13" s="94"/>
      <c r="F13" s="95"/>
      <c r="G13" s="95"/>
      <c r="H13" s="95"/>
      <c r="I13" s="95"/>
      <c r="J13" s="16">
        <f>IF(I13&lt;&gt;"",20/20,IF(H13&lt;&gt;"",15/20,IF(G13&lt;&gt;"",8/20,IF(F13&lt;&gt;"",2/20,0))))*$C$13*120</f>
        <v>0</v>
      </c>
      <c r="K13" s="102"/>
    </row>
    <row r="14" spans="1:11" ht="24.75" customHeight="1" x14ac:dyDescent="0.25">
      <c r="A14" s="428" t="s">
        <v>124</v>
      </c>
      <c r="B14" s="429"/>
      <c r="C14" s="429"/>
      <c r="D14" s="429"/>
      <c r="E14" s="429"/>
      <c r="F14" s="429"/>
      <c r="G14" s="429"/>
      <c r="H14" s="429"/>
      <c r="I14" s="430"/>
      <c r="J14" s="16"/>
    </row>
    <row r="15" spans="1:11" ht="37.5" customHeight="1" x14ac:dyDescent="0.25">
      <c r="A15" s="97" t="s">
        <v>286</v>
      </c>
      <c r="B15" s="43" t="s">
        <v>161</v>
      </c>
      <c r="C15" s="74">
        <v>0.15</v>
      </c>
      <c r="D15" s="72">
        <v>18</v>
      </c>
      <c r="E15" s="72"/>
      <c r="F15" s="48"/>
      <c r="G15" s="48"/>
      <c r="H15" s="48"/>
      <c r="I15" s="48"/>
      <c r="J15" s="16">
        <f>IF(I15&lt;&gt;"",20/20,IF(H15&lt;&gt;"",15/20,IF(G15&lt;&gt;"",8/20,IF(F15&lt;&gt;"",2/20,0))))*$C$15*120</f>
        <v>0</v>
      </c>
    </row>
    <row r="16" spans="1:11" ht="40.5" customHeight="1" x14ac:dyDescent="0.25">
      <c r="A16" s="97" t="s">
        <v>287</v>
      </c>
      <c r="B16" s="98" t="s">
        <v>162</v>
      </c>
      <c r="C16" s="74">
        <v>0.15</v>
      </c>
      <c r="D16" s="72">
        <v>18</v>
      </c>
      <c r="E16" s="72"/>
      <c r="F16" s="48"/>
      <c r="G16" s="48"/>
      <c r="H16" s="48"/>
      <c r="I16" s="48"/>
      <c r="J16" s="16">
        <f>IF(I16&lt;&gt;"",20/20,IF(H16&lt;&gt;"",15/20,IF(G16&lt;&gt;"",8/20,IF(F16&lt;&gt;"",2/20,0))))*$C$16*120</f>
        <v>0</v>
      </c>
    </row>
    <row r="17" spans="1:10" ht="82.5" customHeight="1" x14ac:dyDescent="0.25">
      <c r="A17" s="97" t="s">
        <v>288</v>
      </c>
      <c r="B17" s="43" t="s">
        <v>125</v>
      </c>
      <c r="C17" s="96">
        <v>0.1</v>
      </c>
      <c r="D17" s="72">
        <v>12</v>
      </c>
      <c r="E17" s="72"/>
      <c r="F17" s="48"/>
      <c r="G17" s="48"/>
      <c r="H17" s="48"/>
      <c r="I17" s="48"/>
      <c r="J17" s="16">
        <f>IF(I17&lt;&gt;"",20/20,IF(H17&lt;&gt;"",15/20,IF(G17&lt;&gt;"",8/20,IF(F17&lt;&gt;"",2/20,0))))*$C$17*120</f>
        <v>0</v>
      </c>
    </row>
    <row r="18" spans="1:10" ht="87.75" customHeight="1" x14ac:dyDescent="0.25">
      <c r="A18" s="99" t="s">
        <v>289</v>
      </c>
      <c r="B18" s="43" t="s">
        <v>163</v>
      </c>
      <c r="C18" s="100">
        <v>0.05</v>
      </c>
      <c r="D18" s="94">
        <v>6</v>
      </c>
      <c r="E18" s="94"/>
      <c r="F18" s="95"/>
      <c r="G18" s="95"/>
      <c r="H18" s="95"/>
      <c r="I18" s="95"/>
      <c r="J18" s="16">
        <f>IF(I18&lt;&gt;"",20/20,IF(H18&lt;&gt;"",15/20,IF(G18&lt;&gt;"",8/20,IF(F18&lt;&gt;"",2/20,0))))*$C$18*120</f>
        <v>0</v>
      </c>
    </row>
    <row r="19" spans="1:10" ht="105" customHeight="1" x14ac:dyDescent="0.25">
      <c r="A19" s="73" t="s">
        <v>290</v>
      </c>
      <c r="B19" s="101" t="s">
        <v>164</v>
      </c>
      <c r="C19" s="93">
        <v>0.05</v>
      </c>
      <c r="D19" s="94">
        <v>6</v>
      </c>
      <c r="E19" s="94"/>
      <c r="F19" s="95"/>
      <c r="G19" s="95"/>
      <c r="H19" s="95"/>
      <c r="I19" s="95"/>
      <c r="J19" s="16">
        <f>IF(I19&lt;&gt;"",20/20,IF(H19&lt;&gt;"",15/20,IF(G19&lt;&gt;"",8/20,IF(F19&lt;&gt;"",2/20,0))))*$C$19*120</f>
        <v>0</v>
      </c>
    </row>
    <row r="20" spans="1:10" ht="22.5" customHeight="1" x14ac:dyDescent="0.25">
      <c r="A20" s="392" t="s">
        <v>103</v>
      </c>
      <c r="B20" s="393"/>
      <c r="C20" s="393"/>
      <c r="D20" s="393"/>
      <c r="E20" s="393"/>
      <c r="F20" s="393"/>
      <c r="G20" s="393"/>
      <c r="H20" s="393"/>
      <c r="I20" s="394"/>
      <c r="J20" s="17"/>
    </row>
    <row r="21" spans="1:10" ht="66" customHeight="1" x14ac:dyDescent="0.25">
      <c r="A21" s="43" t="s">
        <v>174</v>
      </c>
      <c r="B21" s="43" t="s">
        <v>176</v>
      </c>
      <c r="C21" s="74">
        <v>0.05</v>
      </c>
      <c r="D21" s="72">
        <v>6</v>
      </c>
      <c r="E21" s="72"/>
      <c r="F21" s="48"/>
      <c r="G21" s="48"/>
      <c r="H21" s="48"/>
      <c r="I21" s="48"/>
      <c r="J21" s="16">
        <f>IF(I21&lt;&gt;"",20/20,IF(H21&lt;&gt;"",15/20,IF(G21&lt;&gt;"",8/20,IF(F21&lt;&gt;"",2/20,0))))*$C$21*120</f>
        <v>0</v>
      </c>
    </row>
    <row r="22" spans="1:10" ht="57.75" customHeight="1" x14ac:dyDescent="0.25">
      <c r="A22" s="43" t="s">
        <v>175</v>
      </c>
      <c r="B22" s="43" t="s">
        <v>177</v>
      </c>
      <c r="C22" s="74">
        <v>0.05</v>
      </c>
      <c r="D22" s="72">
        <v>6</v>
      </c>
      <c r="E22" s="112"/>
      <c r="F22" s="48"/>
      <c r="G22" s="48"/>
      <c r="H22" s="48"/>
      <c r="I22" s="82"/>
      <c r="J22" s="16">
        <f>IF(I22&lt;&gt;"",20/20,IF(H22&lt;&gt;"",15/20,IF(G22&lt;&gt;"",8/20,IF(F22&lt;&gt;"",2/20,0))))*$C$22*120</f>
        <v>0</v>
      </c>
    </row>
    <row r="23" spans="1:10" ht="24" customHeight="1" x14ac:dyDescent="0.25">
      <c r="A23" s="75" t="s">
        <v>12</v>
      </c>
      <c r="B23" s="49" t="s">
        <v>104</v>
      </c>
      <c r="C23" s="74">
        <f>SUM(C7:C8:C10:C11:C12:C13:C15:C16:C17:C18:C19:C21:C22)</f>
        <v>1.0000000000000002</v>
      </c>
      <c r="D23" s="103">
        <f>SUM(D7:D8:D10:D11:D12:D13:D15:D16:D17:D18:D19:D21:D22)</f>
        <v>120</v>
      </c>
      <c r="E23" s="86"/>
      <c r="F23" s="395">
        <f>SUM(J7:J8:J10:J12:J12:J13:J15:J16:J17:J18:J19:J21:J22)</f>
        <v>0</v>
      </c>
      <c r="G23" s="396"/>
      <c r="H23" s="396"/>
      <c r="I23" s="397"/>
      <c r="J23" s="85"/>
    </row>
    <row r="24" spans="1:10" ht="21" customHeight="1" x14ac:dyDescent="0.25">
      <c r="A24" s="424"/>
      <c r="B24" s="50" t="s">
        <v>281</v>
      </c>
      <c r="C24" s="3"/>
      <c r="D24" s="7">
        <v>60</v>
      </c>
      <c r="E24" s="7"/>
      <c r="F24" s="421"/>
      <c r="G24" s="422"/>
      <c r="H24" s="422"/>
      <c r="I24" s="423"/>
      <c r="J24" s="15"/>
    </row>
    <row r="25" spans="1:10" ht="20.25" customHeight="1" x14ac:dyDescent="0.25">
      <c r="A25" s="425"/>
      <c r="B25" s="14" t="s">
        <v>110</v>
      </c>
      <c r="C25" s="3">
        <v>1</v>
      </c>
      <c r="D25" s="6">
        <v>180</v>
      </c>
      <c r="E25" s="6"/>
      <c r="F25" s="426">
        <f>SUM(F23:F24)</f>
        <v>0</v>
      </c>
      <c r="G25" s="426"/>
      <c r="H25" s="426"/>
      <c r="I25" s="427"/>
      <c r="J25" s="5"/>
    </row>
    <row r="26" spans="1:10" ht="50.25" customHeight="1" x14ac:dyDescent="0.25">
      <c r="A26" s="378" t="s">
        <v>7</v>
      </c>
      <c r="B26" s="379"/>
      <c r="C26" s="380" t="s">
        <v>11</v>
      </c>
      <c r="D26" s="381"/>
      <c r="E26" s="381"/>
      <c r="F26" s="382"/>
      <c r="G26" s="382"/>
      <c r="H26" s="382"/>
      <c r="I26" s="383"/>
    </row>
    <row r="27" spans="1:10" x14ac:dyDescent="0.25">
      <c r="A27" s="107" t="s">
        <v>8</v>
      </c>
      <c r="B27" s="9"/>
      <c r="C27" s="9"/>
    </row>
    <row r="28" spans="1:10" ht="38.25" customHeight="1" x14ac:dyDescent="0.25">
      <c r="A28" s="420" t="s">
        <v>285</v>
      </c>
      <c r="B28" s="385"/>
      <c r="C28" s="385"/>
      <c r="D28" s="385"/>
      <c r="E28" s="385"/>
      <c r="F28" s="385"/>
      <c r="G28" s="385"/>
      <c r="H28" s="385"/>
      <c r="I28" s="385"/>
    </row>
    <row r="35" spans="1:11" s="8" customFormat="1" x14ac:dyDescent="0.25">
      <c r="A35"/>
      <c r="B35"/>
      <c r="C35" s="11"/>
      <c r="F35"/>
      <c r="G35"/>
      <c r="H35"/>
      <c r="I35"/>
      <c r="J35"/>
      <c r="K35"/>
    </row>
  </sheetData>
  <protectedRanges>
    <protectedRange sqref="F24:I25 F6:I8" name="Plage1_7_1"/>
  </protectedRanges>
  <mergeCells count="17">
    <mergeCell ref="A26:B26"/>
    <mergeCell ref="C26:I26"/>
    <mergeCell ref="A28:I28"/>
    <mergeCell ref="A6:I6"/>
    <mergeCell ref="A9:I9"/>
    <mergeCell ref="A14:I14"/>
    <mergeCell ref="A20:I20"/>
    <mergeCell ref="F23:I23"/>
    <mergeCell ref="A24:A25"/>
    <mergeCell ref="F24:I24"/>
    <mergeCell ref="F25:I25"/>
    <mergeCell ref="A3:I3"/>
    <mergeCell ref="A1:B1"/>
    <mergeCell ref="C1:I1"/>
    <mergeCell ref="A2:B2"/>
    <mergeCell ref="C2:F2"/>
    <mergeCell ref="G2:H2"/>
  </mergeCells>
  <printOptions horizontalCentered="1" verticalCentered="1"/>
  <pageMargins left="0" right="3.937007874015748E-2" top="0" bottom="0" header="0.11811023622047245" footer="0.11811023622047245"/>
  <pageSetup paperSize="9"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33"/>
  <sheetViews>
    <sheetView topLeftCell="A10" zoomScale="90" zoomScaleNormal="90" workbookViewId="0">
      <selection activeCell="L20" sqref="L20"/>
    </sheetView>
  </sheetViews>
  <sheetFormatPr baseColWidth="10" defaultRowHeight="15" x14ac:dyDescent="0.25"/>
  <cols>
    <col min="4" max="4" width="12.85546875" customWidth="1"/>
    <col min="5" max="5" width="13.42578125" customWidth="1"/>
    <col min="6" max="6" width="14.42578125" customWidth="1"/>
    <col min="7" max="7" width="0.42578125" customWidth="1"/>
    <col min="8" max="8" width="13.42578125" customWidth="1"/>
  </cols>
  <sheetData>
    <row r="1" spans="1:10" ht="30.75" customHeight="1" x14ac:dyDescent="0.25">
      <c r="A1" s="29"/>
      <c r="C1" s="440" t="s">
        <v>321</v>
      </c>
      <c r="D1" s="448" t="s">
        <v>320</v>
      </c>
      <c r="E1" s="437" t="s">
        <v>79</v>
      </c>
      <c r="F1" s="437"/>
    </row>
    <row r="2" spans="1:10" ht="19.5" customHeight="1" x14ac:dyDescent="0.25">
      <c r="A2" s="29"/>
      <c r="C2" s="221"/>
      <c r="D2" s="448"/>
      <c r="E2" s="437"/>
      <c r="F2" s="437"/>
    </row>
    <row r="4" spans="1:10" ht="24" customHeight="1" x14ac:dyDescent="0.25">
      <c r="B4" s="441"/>
      <c r="C4" s="444" t="s">
        <v>324</v>
      </c>
      <c r="D4" s="445"/>
      <c r="E4" s="445"/>
      <c r="F4" s="445"/>
      <c r="G4" s="445"/>
    </row>
    <row r="5" spans="1:10" ht="15.75" customHeight="1" x14ac:dyDescent="0.25">
      <c r="A5" s="30"/>
      <c r="B5" s="441" t="s">
        <v>323</v>
      </c>
      <c r="D5" s="29"/>
      <c r="J5" s="40"/>
    </row>
    <row r="6" spans="1:10" ht="15.75" customHeight="1" x14ac:dyDescent="0.25">
      <c r="A6" s="30"/>
      <c r="B6" s="441"/>
      <c r="D6" s="29"/>
      <c r="J6" s="40"/>
    </row>
    <row r="7" spans="1:10" ht="20.25" customHeight="1" x14ac:dyDescent="0.25">
      <c r="A7" s="30"/>
      <c r="C7" s="441" t="s">
        <v>322</v>
      </c>
      <c r="D7" s="442"/>
      <c r="E7" s="443"/>
      <c r="J7" s="40"/>
    </row>
    <row r="8" spans="1:10" ht="23.25" x14ac:dyDescent="0.25">
      <c r="A8" s="446" t="s">
        <v>325</v>
      </c>
      <c r="B8" s="447"/>
      <c r="C8" s="447"/>
      <c r="D8" s="447"/>
      <c r="E8" s="447"/>
      <c r="F8" s="447"/>
      <c r="G8" s="447"/>
      <c r="H8" s="447"/>
    </row>
    <row r="9" spans="1:10" ht="18" x14ac:dyDescent="0.25">
      <c r="C9" s="438"/>
      <c r="D9" s="31" t="s">
        <v>80</v>
      </c>
      <c r="E9" s="439"/>
    </row>
    <row r="10" spans="1:10" x14ac:dyDescent="0.25">
      <c r="A10" s="32"/>
      <c r="G10" s="443"/>
    </row>
    <row r="11" spans="1:10" x14ac:dyDescent="0.25">
      <c r="A11" s="33" t="s">
        <v>81</v>
      </c>
    </row>
    <row r="12" spans="1:10" x14ac:dyDescent="0.25">
      <c r="A12" s="32" t="s">
        <v>82</v>
      </c>
    </row>
    <row r="13" spans="1:10" x14ac:dyDescent="0.25">
      <c r="A13" s="32" t="s">
        <v>83</v>
      </c>
    </row>
    <row r="14" spans="1:10" ht="15.75" x14ac:dyDescent="0.25">
      <c r="A14" s="30"/>
    </row>
    <row r="15" spans="1:10" ht="15.75" thickBot="1" x14ac:dyDescent="0.3">
      <c r="A15" s="32"/>
    </row>
    <row r="16" spans="1:10" ht="19.5" thickBot="1" x14ac:dyDescent="0.35">
      <c r="A16" s="34" t="s">
        <v>277</v>
      </c>
      <c r="D16" s="434"/>
      <c r="E16" s="435"/>
      <c r="F16" s="435"/>
      <c r="G16" s="436"/>
      <c r="H16" s="37"/>
    </row>
    <row r="17" spans="1:9" ht="18.75" x14ac:dyDescent="0.3">
      <c r="A17" s="34"/>
      <c r="D17" s="224"/>
      <c r="E17" s="224"/>
      <c r="F17" s="224"/>
      <c r="G17" s="224"/>
      <c r="H17" s="37"/>
    </row>
    <row r="18" spans="1:9" ht="27.75" customHeight="1" x14ac:dyDescent="0.3">
      <c r="A18" s="220" t="s">
        <v>273</v>
      </c>
      <c r="B18" s="37"/>
      <c r="C18" s="37"/>
      <c r="D18" s="37"/>
      <c r="E18" s="37"/>
      <c r="F18" s="37"/>
      <c r="G18" s="223"/>
      <c r="H18" s="225"/>
    </row>
    <row r="19" spans="1:9" ht="24.75" customHeight="1" x14ac:dyDescent="0.25">
      <c r="D19" s="449" t="s">
        <v>276</v>
      </c>
      <c r="F19" s="34"/>
      <c r="G19" s="201"/>
      <c r="H19" s="201"/>
    </row>
    <row r="20" spans="1:9" ht="22.5" customHeight="1" x14ac:dyDescent="0.25">
      <c r="A20" s="32"/>
      <c r="D20" s="450"/>
      <c r="F20" s="28"/>
      <c r="G20" s="201"/>
      <c r="H20" s="201"/>
    </row>
    <row r="21" spans="1:9" ht="18.75" x14ac:dyDescent="0.3">
      <c r="A21" s="32"/>
      <c r="G21" s="201"/>
      <c r="H21" s="37"/>
    </row>
    <row r="22" spans="1:9" ht="24.75" customHeight="1" x14ac:dyDescent="0.3">
      <c r="A22" s="220" t="s">
        <v>326</v>
      </c>
      <c r="B22" s="37"/>
      <c r="C22" s="37"/>
      <c r="D22" s="37"/>
      <c r="E22" s="37"/>
      <c r="F22" s="37"/>
      <c r="G22" s="223"/>
    </row>
    <row r="23" spans="1:9" ht="15.75" customHeight="1" x14ac:dyDescent="0.3">
      <c r="A23" s="220" t="s">
        <v>327</v>
      </c>
      <c r="B23" s="37"/>
      <c r="C23" s="37"/>
      <c r="D23" s="37"/>
      <c r="E23" s="37"/>
      <c r="F23" s="37"/>
      <c r="G23" s="223"/>
    </row>
    <row r="24" spans="1:9" ht="28.5" customHeight="1" x14ac:dyDescent="0.25">
      <c r="A24" s="38"/>
      <c r="B24" s="38"/>
      <c r="C24" s="38"/>
      <c r="D24" s="222" t="s">
        <v>274</v>
      </c>
      <c r="E24" s="227" t="s">
        <v>275</v>
      </c>
      <c r="F24" s="34"/>
      <c r="G24" s="201"/>
      <c r="H24" s="201"/>
      <c r="I24" s="201"/>
    </row>
    <row r="25" spans="1:9" ht="27.75" customHeight="1" x14ac:dyDescent="0.25">
      <c r="D25" s="226"/>
      <c r="E25" s="110"/>
      <c r="F25" s="28"/>
      <c r="H25" s="201"/>
      <c r="I25" s="201"/>
    </row>
    <row r="26" spans="1:9" x14ac:dyDescent="0.25">
      <c r="A26" s="32"/>
      <c r="F26" s="221"/>
      <c r="H26" s="201"/>
    </row>
    <row r="27" spans="1:9" ht="18.75" x14ac:dyDescent="0.3">
      <c r="A27" s="32"/>
      <c r="F27" s="28"/>
      <c r="G27" s="39"/>
      <c r="H27" s="223"/>
    </row>
    <row r="28" spans="1:9" ht="18.75" x14ac:dyDescent="0.3">
      <c r="A28" s="36"/>
      <c r="B28" s="37"/>
      <c r="C28" s="37"/>
      <c r="D28" s="37"/>
      <c r="E28" s="37"/>
      <c r="F28" s="28"/>
      <c r="G28" s="219"/>
      <c r="H28" s="38"/>
    </row>
    <row r="29" spans="1:9" ht="15.75" x14ac:dyDescent="0.25">
      <c r="A29" s="38"/>
      <c r="B29" s="38"/>
      <c r="C29" s="38"/>
      <c r="D29" s="32"/>
      <c r="E29" s="32"/>
      <c r="F29" s="34"/>
      <c r="G29" s="218"/>
      <c r="H29" s="32"/>
    </row>
    <row r="30" spans="1:9" ht="15.75" x14ac:dyDescent="0.25">
      <c r="F30" s="34"/>
      <c r="G30" s="32"/>
    </row>
    <row r="31" spans="1:9" x14ac:dyDescent="0.25">
      <c r="A31" s="32"/>
      <c r="F31" s="28"/>
      <c r="G31" s="219"/>
    </row>
    <row r="32" spans="1:9" x14ac:dyDescent="0.25">
      <c r="A32" s="32"/>
      <c r="F32" s="28"/>
      <c r="G32" s="39"/>
    </row>
    <row r="33" spans="7:7" x14ac:dyDescent="0.25">
      <c r="G33" s="39"/>
    </row>
  </sheetData>
  <mergeCells count="5">
    <mergeCell ref="D16:G16"/>
    <mergeCell ref="D1:D2"/>
    <mergeCell ref="E1:F2"/>
    <mergeCell ref="C4:G4"/>
    <mergeCell ref="A8:H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O32"/>
  <sheetViews>
    <sheetView topLeftCell="A19" zoomScaleNormal="100" workbookViewId="0">
      <selection activeCell="A28" sqref="A28"/>
    </sheetView>
  </sheetViews>
  <sheetFormatPr baseColWidth="10" defaultRowHeight="15" x14ac:dyDescent="0.25"/>
  <cols>
    <col min="1" max="1" width="149.140625" customWidth="1"/>
  </cols>
  <sheetData>
    <row r="1" spans="1:15" x14ac:dyDescent="0.25">
      <c r="A1" s="107" t="s">
        <v>62</v>
      </c>
      <c r="B1" s="107"/>
      <c r="C1" s="107"/>
      <c r="D1" s="107"/>
      <c r="E1" s="107"/>
      <c r="F1" s="107"/>
      <c r="G1" s="107"/>
      <c r="H1" s="107"/>
      <c r="I1" s="107"/>
      <c r="J1" s="107"/>
      <c r="K1" s="107"/>
      <c r="L1" s="107"/>
      <c r="M1" s="107"/>
      <c r="N1" s="107"/>
      <c r="O1" s="107"/>
    </row>
    <row r="2" spans="1:15" x14ac:dyDescent="0.25">
      <c r="A2" s="107"/>
      <c r="B2" s="107"/>
      <c r="C2" s="107"/>
      <c r="D2" s="107"/>
      <c r="E2" s="107"/>
      <c r="F2" s="107"/>
      <c r="G2" s="107"/>
      <c r="H2" s="107"/>
      <c r="I2" s="107"/>
      <c r="J2" s="107"/>
      <c r="K2" s="107"/>
      <c r="L2" s="107"/>
      <c r="M2" s="107"/>
      <c r="N2" s="107"/>
      <c r="O2" s="107"/>
    </row>
    <row r="3" spans="1:15" x14ac:dyDescent="0.25">
      <c r="A3" s="183" t="s">
        <v>63</v>
      </c>
      <c r="B3" s="107"/>
      <c r="C3" s="107"/>
      <c r="D3" s="107"/>
      <c r="E3" s="107"/>
      <c r="F3" s="107"/>
      <c r="G3" s="107"/>
      <c r="H3" s="107"/>
      <c r="I3" s="107"/>
      <c r="J3" s="107"/>
      <c r="K3" s="107"/>
      <c r="L3" s="107"/>
      <c r="M3" s="107"/>
      <c r="N3" s="107"/>
      <c r="O3" s="107"/>
    </row>
    <row r="4" spans="1:15" x14ac:dyDescent="0.25">
      <c r="A4" s="107" t="s">
        <v>75</v>
      </c>
      <c r="B4" s="107"/>
      <c r="C4" s="107"/>
      <c r="D4" s="107"/>
      <c r="E4" s="107"/>
      <c r="F4" s="107"/>
      <c r="G4" s="107"/>
      <c r="H4" s="107"/>
      <c r="I4" s="107"/>
      <c r="J4" s="107"/>
      <c r="K4" s="107"/>
      <c r="L4" s="107"/>
      <c r="M4" s="107"/>
      <c r="N4" s="107"/>
      <c r="O4" s="107"/>
    </row>
    <row r="5" spans="1:15" x14ac:dyDescent="0.25">
      <c r="A5" s="107" t="s">
        <v>64</v>
      </c>
      <c r="B5" s="107"/>
      <c r="C5" s="107"/>
      <c r="D5" s="107"/>
      <c r="E5" s="107"/>
      <c r="F5" s="107"/>
      <c r="G5" s="107"/>
      <c r="H5" s="107"/>
      <c r="I5" s="107"/>
      <c r="J5" s="107"/>
      <c r="K5" s="107"/>
      <c r="L5" s="107"/>
      <c r="M5" s="107"/>
      <c r="N5" s="107"/>
      <c r="O5" s="107"/>
    </row>
    <row r="6" spans="1:15" x14ac:dyDescent="0.25">
      <c r="A6" s="184" t="s">
        <v>234</v>
      </c>
      <c r="B6" s="107"/>
      <c r="C6" s="107"/>
      <c r="D6" s="107"/>
      <c r="E6" s="107"/>
      <c r="F6" s="107"/>
      <c r="G6" s="107"/>
      <c r="H6" s="107"/>
      <c r="I6" s="107"/>
      <c r="J6" s="107"/>
      <c r="K6" s="107"/>
      <c r="L6" s="107"/>
      <c r="M6" s="107"/>
      <c r="N6" s="107"/>
      <c r="O6" s="107"/>
    </row>
    <row r="7" spans="1:15" x14ac:dyDescent="0.25">
      <c r="A7" s="185" t="s">
        <v>235</v>
      </c>
      <c r="B7" s="107"/>
      <c r="C7" s="107"/>
      <c r="D7" s="107"/>
      <c r="E7" s="107"/>
      <c r="F7" s="107"/>
      <c r="G7" s="107"/>
      <c r="H7" s="107"/>
      <c r="I7" s="107"/>
      <c r="J7" s="107"/>
      <c r="K7" s="107"/>
      <c r="L7" s="107"/>
      <c r="M7" s="107"/>
      <c r="N7" s="107"/>
      <c r="O7" s="107"/>
    </row>
    <row r="8" spans="1:15" x14ac:dyDescent="0.25">
      <c r="A8" s="186" t="s">
        <v>310</v>
      </c>
      <c r="B8" s="107"/>
      <c r="C8" s="107"/>
      <c r="D8" s="107"/>
      <c r="E8" s="107"/>
      <c r="F8" s="107"/>
      <c r="G8" s="107"/>
      <c r="H8" s="107"/>
      <c r="I8" s="107"/>
      <c r="J8" s="107"/>
      <c r="K8" s="107"/>
      <c r="L8" s="107"/>
      <c r="M8" s="107"/>
      <c r="N8" s="107"/>
      <c r="O8" s="107"/>
    </row>
    <row r="9" spans="1:15" ht="26.25" x14ac:dyDescent="0.25">
      <c r="A9" s="191" t="s">
        <v>311</v>
      </c>
      <c r="B9" s="107"/>
      <c r="C9" s="107"/>
      <c r="D9" s="107"/>
      <c r="E9" s="107"/>
      <c r="F9" s="107"/>
      <c r="G9" s="107"/>
      <c r="H9" s="107"/>
      <c r="I9" s="107"/>
      <c r="J9" s="107"/>
      <c r="K9" s="107"/>
      <c r="L9" s="107"/>
      <c r="M9" s="107"/>
      <c r="N9" s="107"/>
      <c r="O9" s="107"/>
    </row>
    <row r="10" spans="1:15" x14ac:dyDescent="0.25">
      <c r="A10" s="107"/>
      <c r="B10" s="107"/>
      <c r="C10" s="107"/>
      <c r="D10" s="107"/>
      <c r="E10" s="107"/>
      <c r="F10" s="107"/>
      <c r="G10" s="107"/>
      <c r="H10" s="107"/>
      <c r="I10" s="107"/>
      <c r="J10" s="107"/>
      <c r="K10" s="107"/>
      <c r="L10" s="107"/>
      <c r="M10" s="107"/>
      <c r="N10" s="107"/>
      <c r="O10" s="107"/>
    </row>
    <row r="11" spans="1:15" x14ac:dyDescent="0.25">
      <c r="A11" s="187" t="s">
        <v>65</v>
      </c>
      <c r="B11" s="107"/>
      <c r="C11" s="107"/>
      <c r="D11" s="107"/>
      <c r="E11" s="107"/>
      <c r="F11" s="107"/>
      <c r="G11" s="107"/>
      <c r="H11" s="107"/>
      <c r="I11" s="107"/>
      <c r="J11" s="107"/>
      <c r="K11" s="107"/>
      <c r="L11" s="107"/>
      <c r="M11" s="107"/>
      <c r="N11" s="107"/>
      <c r="O11" s="107"/>
    </row>
    <row r="12" spans="1:15" x14ac:dyDescent="0.25">
      <c r="A12" s="107"/>
      <c r="B12" s="107"/>
      <c r="C12" s="107"/>
      <c r="D12" s="107"/>
      <c r="E12" s="107"/>
      <c r="F12" s="107"/>
      <c r="G12" s="107"/>
      <c r="H12" s="107"/>
      <c r="I12" s="107"/>
      <c r="J12" s="107"/>
      <c r="K12" s="107"/>
      <c r="L12" s="107"/>
      <c r="M12" s="107"/>
      <c r="N12" s="107"/>
      <c r="O12" s="107"/>
    </row>
    <row r="13" spans="1:15" x14ac:dyDescent="0.25">
      <c r="A13" s="183" t="s">
        <v>66</v>
      </c>
      <c r="B13" s="107"/>
      <c r="C13" s="107"/>
      <c r="D13" s="107"/>
      <c r="E13" s="107"/>
      <c r="F13" s="107"/>
      <c r="G13" s="107"/>
      <c r="H13" s="107"/>
      <c r="I13" s="107"/>
      <c r="J13" s="107"/>
      <c r="K13" s="107"/>
      <c r="L13" s="107"/>
      <c r="M13" s="107"/>
      <c r="N13" s="107"/>
      <c r="O13" s="107"/>
    </row>
    <row r="14" spans="1:15" x14ac:dyDescent="0.25">
      <c r="A14" s="107" t="s">
        <v>67</v>
      </c>
      <c r="B14" s="107"/>
      <c r="C14" s="107"/>
      <c r="D14" s="107"/>
      <c r="E14" s="107"/>
      <c r="F14" s="107"/>
      <c r="G14" s="107"/>
      <c r="H14" s="107"/>
      <c r="I14" s="107"/>
      <c r="J14" s="107"/>
      <c r="K14" s="107"/>
      <c r="L14" s="107"/>
      <c r="M14" s="107"/>
      <c r="N14" s="107"/>
      <c r="O14" s="107"/>
    </row>
    <row r="15" spans="1:15" ht="26.25" x14ac:dyDescent="0.25">
      <c r="A15" s="101" t="s">
        <v>236</v>
      </c>
      <c r="B15" s="107"/>
      <c r="C15" s="107"/>
      <c r="D15" s="107"/>
      <c r="E15" s="107"/>
      <c r="F15" s="107"/>
      <c r="G15" s="107"/>
      <c r="H15" s="107"/>
      <c r="I15" s="107"/>
      <c r="J15" s="107"/>
      <c r="K15" s="107"/>
      <c r="L15" s="107"/>
      <c r="M15" s="107"/>
      <c r="N15" s="107"/>
      <c r="O15" s="107"/>
    </row>
    <row r="16" spans="1:15" x14ac:dyDescent="0.25">
      <c r="A16" s="107"/>
      <c r="B16" s="107"/>
      <c r="C16" s="107"/>
      <c r="D16" s="107"/>
      <c r="E16" s="107"/>
      <c r="F16" s="107"/>
      <c r="G16" s="107"/>
      <c r="H16" s="107"/>
      <c r="I16" s="107"/>
      <c r="J16" s="107"/>
      <c r="K16" s="107"/>
      <c r="L16" s="107"/>
      <c r="M16" s="107"/>
      <c r="N16" s="107"/>
      <c r="O16" s="107"/>
    </row>
    <row r="17" spans="1:15" x14ac:dyDescent="0.25">
      <c r="A17" s="107" t="s">
        <v>76</v>
      </c>
      <c r="B17" s="107"/>
      <c r="C17" s="107"/>
      <c r="D17" s="107"/>
      <c r="E17" s="107"/>
      <c r="F17" s="107"/>
      <c r="G17" s="107"/>
      <c r="H17" s="107"/>
      <c r="I17" s="107"/>
      <c r="J17" s="107"/>
      <c r="K17" s="107"/>
      <c r="L17" s="107"/>
      <c r="M17" s="107"/>
      <c r="N17" s="107"/>
      <c r="O17" s="107"/>
    </row>
    <row r="18" spans="1:15" x14ac:dyDescent="0.25">
      <c r="A18" s="107" t="s">
        <v>68</v>
      </c>
      <c r="B18" s="107"/>
      <c r="C18" s="107"/>
      <c r="D18" s="107"/>
      <c r="E18" s="107"/>
      <c r="F18" s="107"/>
      <c r="G18" s="107"/>
      <c r="H18" s="107"/>
      <c r="I18" s="107"/>
      <c r="J18" s="107"/>
      <c r="K18" s="107"/>
      <c r="L18" s="107"/>
      <c r="M18" s="107"/>
      <c r="N18" s="107"/>
      <c r="O18" s="107"/>
    </row>
    <row r="19" spans="1:15" x14ac:dyDescent="0.25">
      <c r="A19" s="107" t="s">
        <v>77</v>
      </c>
      <c r="B19" s="107"/>
      <c r="C19" s="107"/>
      <c r="D19" s="107"/>
      <c r="E19" s="107"/>
      <c r="F19" s="107"/>
      <c r="G19" s="107"/>
      <c r="H19" s="107"/>
      <c r="I19" s="107"/>
      <c r="J19" s="107"/>
      <c r="K19" s="107"/>
      <c r="L19" s="107"/>
      <c r="M19" s="107"/>
      <c r="N19" s="107"/>
      <c r="O19" s="107"/>
    </row>
    <row r="20" spans="1:15" x14ac:dyDescent="0.25">
      <c r="A20" s="107"/>
      <c r="B20" s="107"/>
      <c r="C20" s="107"/>
      <c r="D20" s="107"/>
      <c r="E20" s="107"/>
      <c r="F20" s="107"/>
      <c r="G20" s="107"/>
      <c r="H20" s="107"/>
      <c r="I20" s="107"/>
      <c r="J20" s="107"/>
      <c r="K20" s="107"/>
      <c r="L20" s="107"/>
      <c r="M20" s="107"/>
      <c r="N20" s="107"/>
      <c r="O20" s="107"/>
    </row>
    <row r="21" spans="1:15" x14ac:dyDescent="0.25">
      <c r="A21" s="107" t="s">
        <v>69</v>
      </c>
      <c r="B21" s="107"/>
      <c r="C21" s="107"/>
      <c r="D21" s="107"/>
      <c r="E21" s="107"/>
      <c r="F21" s="107"/>
      <c r="G21" s="107"/>
      <c r="H21" s="107"/>
      <c r="I21" s="107"/>
      <c r="J21" s="107"/>
      <c r="K21" s="107"/>
      <c r="L21" s="107"/>
      <c r="M21" s="107"/>
      <c r="N21" s="107"/>
      <c r="O21" s="107"/>
    </row>
    <row r="22" spans="1:15" x14ac:dyDescent="0.25">
      <c r="A22" s="188" t="s">
        <v>92</v>
      </c>
      <c r="B22" s="107"/>
      <c r="C22" s="107"/>
      <c r="D22" s="107"/>
      <c r="E22" s="107"/>
      <c r="F22" s="107"/>
      <c r="G22" s="107"/>
      <c r="H22" s="107"/>
      <c r="I22" s="107"/>
      <c r="J22" s="107"/>
      <c r="K22" s="107"/>
      <c r="L22" s="107"/>
      <c r="M22" s="107"/>
      <c r="N22" s="107"/>
      <c r="O22" s="107"/>
    </row>
    <row r="23" spans="1:15" x14ac:dyDescent="0.25">
      <c r="A23" s="188" t="s">
        <v>93</v>
      </c>
      <c r="B23" s="107"/>
      <c r="C23" s="107"/>
      <c r="D23" s="107"/>
      <c r="E23" s="107"/>
      <c r="F23" s="107"/>
      <c r="G23" s="107"/>
      <c r="H23" s="107"/>
      <c r="I23" s="107"/>
      <c r="J23" s="107"/>
      <c r="K23" s="107"/>
      <c r="L23" s="107"/>
      <c r="M23" s="107"/>
      <c r="N23" s="107"/>
      <c r="O23" s="107"/>
    </row>
    <row r="24" spans="1:15" ht="26.25" x14ac:dyDescent="0.25">
      <c r="A24" s="190" t="s">
        <v>237</v>
      </c>
      <c r="B24" s="107"/>
      <c r="C24" s="107"/>
      <c r="D24" s="107"/>
      <c r="E24" s="107"/>
      <c r="F24" s="107"/>
      <c r="G24" s="107"/>
      <c r="H24" s="107"/>
      <c r="I24" s="107"/>
      <c r="J24" s="107"/>
      <c r="K24" s="107"/>
      <c r="L24" s="107"/>
      <c r="M24" s="107"/>
      <c r="N24" s="107"/>
      <c r="O24" s="107"/>
    </row>
    <row r="25" spans="1:15" x14ac:dyDescent="0.25">
      <c r="A25" s="107" t="s">
        <v>70</v>
      </c>
      <c r="B25" s="107"/>
      <c r="C25" s="107"/>
      <c r="D25" s="107"/>
      <c r="E25" s="107"/>
      <c r="F25" s="107"/>
      <c r="G25" s="107"/>
      <c r="H25" s="107"/>
      <c r="I25" s="107"/>
      <c r="J25" s="107"/>
      <c r="K25" s="107"/>
      <c r="L25" s="107"/>
      <c r="M25" s="107"/>
      <c r="N25" s="107"/>
      <c r="O25" s="107"/>
    </row>
    <row r="26" spans="1:15" x14ac:dyDescent="0.25">
      <c r="A26" s="107" t="s">
        <v>71</v>
      </c>
      <c r="B26" s="107"/>
      <c r="C26" s="107"/>
      <c r="D26" s="107"/>
      <c r="E26" s="107"/>
      <c r="F26" s="107"/>
      <c r="G26" s="107"/>
      <c r="H26" s="107"/>
      <c r="I26" s="107"/>
      <c r="J26" s="107"/>
      <c r="K26" s="107"/>
      <c r="L26" s="107"/>
      <c r="M26" s="107"/>
      <c r="N26" s="107"/>
      <c r="O26" s="107"/>
    </row>
    <row r="27" spans="1:15" x14ac:dyDescent="0.25">
      <c r="A27" s="107"/>
      <c r="B27" s="107"/>
      <c r="C27" s="107"/>
      <c r="D27" s="107"/>
      <c r="E27" s="107"/>
      <c r="F27" s="107"/>
      <c r="G27" s="107"/>
      <c r="H27" s="107"/>
      <c r="I27" s="107"/>
      <c r="J27" s="107"/>
      <c r="K27" s="107"/>
      <c r="L27" s="107"/>
      <c r="M27" s="107"/>
      <c r="N27" s="107"/>
      <c r="O27" s="107"/>
    </row>
    <row r="28" spans="1:15" x14ac:dyDescent="0.25">
      <c r="A28" s="107" t="s">
        <v>72</v>
      </c>
      <c r="B28" s="107"/>
      <c r="C28" s="107"/>
      <c r="D28" s="107"/>
      <c r="E28" s="107"/>
      <c r="F28" s="107"/>
      <c r="G28" s="107"/>
      <c r="H28" s="107"/>
      <c r="I28" s="107"/>
      <c r="J28" s="107"/>
      <c r="K28" s="107"/>
      <c r="L28" s="107"/>
      <c r="M28" s="107"/>
      <c r="N28" s="107"/>
      <c r="O28" s="107"/>
    </row>
    <row r="29" spans="1:15" x14ac:dyDescent="0.25">
      <c r="A29" s="107"/>
      <c r="B29" s="107"/>
      <c r="C29" s="107"/>
      <c r="D29" s="107"/>
      <c r="E29" s="107"/>
      <c r="F29" s="107"/>
      <c r="G29" s="107"/>
      <c r="H29" s="107"/>
      <c r="I29" s="107"/>
      <c r="J29" s="107"/>
      <c r="K29" s="107"/>
      <c r="L29" s="107"/>
      <c r="M29" s="107"/>
      <c r="N29" s="107"/>
      <c r="O29" s="107"/>
    </row>
    <row r="30" spans="1:15" x14ac:dyDescent="0.25">
      <c r="A30" s="189" t="s">
        <v>73</v>
      </c>
      <c r="B30" s="107"/>
      <c r="C30" s="107"/>
      <c r="D30" s="107"/>
      <c r="E30" s="107"/>
      <c r="F30" s="107"/>
      <c r="G30" s="107"/>
      <c r="H30" s="107"/>
      <c r="I30" s="107"/>
      <c r="J30" s="107"/>
      <c r="K30" s="107"/>
      <c r="L30" s="107"/>
      <c r="M30" s="107"/>
      <c r="N30" s="107"/>
      <c r="O30" s="107"/>
    </row>
    <row r="31" spans="1:15" x14ac:dyDescent="0.25">
      <c r="A31" s="107" t="s">
        <v>319</v>
      </c>
      <c r="B31" s="107"/>
      <c r="C31" s="107"/>
      <c r="D31" s="107"/>
      <c r="E31" s="107"/>
      <c r="F31" s="107"/>
      <c r="G31" s="107"/>
      <c r="H31" s="107"/>
      <c r="I31" s="107"/>
      <c r="J31" s="107"/>
      <c r="K31" s="107"/>
      <c r="L31" s="107"/>
      <c r="M31" s="107"/>
      <c r="N31" s="107"/>
      <c r="O31" s="107"/>
    </row>
    <row r="32" spans="1:15" x14ac:dyDescent="0.25">
      <c r="A32" s="107" t="s">
        <v>74</v>
      </c>
      <c r="B32" s="107"/>
      <c r="C32" s="107"/>
      <c r="D32" s="107"/>
      <c r="E32" s="107"/>
      <c r="F32" s="107"/>
      <c r="G32" s="107"/>
      <c r="H32" s="107"/>
      <c r="I32" s="107"/>
      <c r="J32" s="107"/>
      <c r="K32" s="107"/>
      <c r="L32" s="107"/>
      <c r="M32" s="107"/>
      <c r="N32" s="107"/>
      <c r="O32" s="10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C22"/>
  <sheetViews>
    <sheetView topLeftCell="A4" zoomScale="80" zoomScaleNormal="80" workbookViewId="0">
      <selection activeCell="F31" sqref="F31"/>
    </sheetView>
  </sheetViews>
  <sheetFormatPr baseColWidth="10" defaultRowHeight="15" x14ac:dyDescent="0.25"/>
  <cols>
    <col min="1" max="1" width="14.5703125" customWidth="1"/>
    <col min="2" max="2" width="93.28515625" customWidth="1"/>
  </cols>
  <sheetData>
    <row r="1" spans="1:3" ht="15.75" x14ac:dyDescent="0.25">
      <c r="A1" s="340" t="s">
        <v>138</v>
      </c>
      <c r="B1" s="340"/>
    </row>
    <row r="3" spans="1:3" ht="23.25" customHeight="1" x14ac:dyDescent="0.25">
      <c r="A3" s="341" t="s">
        <v>247</v>
      </c>
      <c r="B3" s="342"/>
    </row>
    <row r="4" spans="1:3" x14ac:dyDescent="0.25">
      <c r="A4" s="343" t="s">
        <v>90</v>
      </c>
      <c r="B4" s="344" t="s">
        <v>78</v>
      </c>
      <c r="C4" s="193"/>
    </row>
    <row r="5" spans="1:3" ht="10.5" customHeight="1" x14ac:dyDescent="0.25">
      <c r="A5" s="343"/>
      <c r="B5" s="345"/>
      <c r="C5" s="193"/>
    </row>
    <row r="6" spans="1:3" ht="15.75" thickBot="1" x14ac:dyDescent="0.3">
      <c r="A6" s="346" t="s">
        <v>91</v>
      </c>
      <c r="B6" s="349" t="s">
        <v>84</v>
      </c>
      <c r="C6" s="193"/>
    </row>
    <row r="7" spans="1:3" ht="6" customHeight="1" x14ac:dyDescent="0.25">
      <c r="A7" s="347"/>
      <c r="B7" s="350"/>
      <c r="C7" s="193"/>
    </row>
    <row r="8" spans="1:3" ht="16.5" customHeight="1" x14ac:dyDescent="0.25">
      <c r="A8" s="347"/>
      <c r="B8" s="197" t="s">
        <v>238</v>
      </c>
      <c r="C8" s="193"/>
    </row>
    <row r="9" spans="1:3" ht="14.25" customHeight="1" x14ac:dyDescent="0.25">
      <c r="A9" s="347"/>
      <c r="B9" s="194" t="s">
        <v>239</v>
      </c>
      <c r="C9" s="193"/>
    </row>
    <row r="10" spans="1:3" ht="18" customHeight="1" x14ac:dyDescent="0.25">
      <c r="A10" s="347"/>
      <c r="B10" s="194" t="s">
        <v>240</v>
      </c>
      <c r="C10" s="193"/>
    </row>
    <row r="11" spans="1:3" ht="22.5" customHeight="1" x14ac:dyDescent="0.25">
      <c r="A11" s="347"/>
      <c r="B11" s="196" t="s">
        <v>241</v>
      </c>
    </row>
    <row r="12" spans="1:3" ht="19.5" customHeight="1" x14ac:dyDescent="0.25">
      <c r="A12" s="347"/>
      <c r="B12" s="98" t="s">
        <v>243</v>
      </c>
      <c r="C12" s="193"/>
    </row>
    <row r="13" spans="1:3" ht="99" customHeight="1" x14ac:dyDescent="0.25">
      <c r="A13" s="348"/>
      <c r="B13" s="194" t="s">
        <v>242</v>
      </c>
      <c r="C13" s="193"/>
    </row>
    <row r="14" spans="1:3" ht="128.25" customHeight="1" x14ac:dyDescent="0.25">
      <c r="A14" s="212" t="s">
        <v>86</v>
      </c>
      <c r="B14" s="195" t="s">
        <v>244</v>
      </c>
      <c r="C14" s="193"/>
    </row>
    <row r="15" spans="1:3" ht="33" customHeight="1" x14ac:dyDescent="0.25">
      <c r="A15" s="213" t="s">
        <v>87</v>
      </c>
      <c r="B15" s="205" t="s">
        <v>261</v>
      </c>
      <c r="C15" s="193"/>
    </row>
    <row r="16" spans="1:3" ht="25.5" customHeight="1" x14ac:dyDescent="0.25">
      <c r="A16" s="118" t="s">
        <v>88</v>
      </c>
      <c r="B16" s="208" t="s">
        <v>245</v>
      </c>
      <c r="C16" s="193"/>
    </row>
    <row r="17" spans="1:3" ht="31.5" customHeight="1" x14ac:dyDescent="0.25">
      <c r="A17" s="214" t="s">
        <v>89</v>
      </c>
      <c r="B17" s="207" t="s">
        <v>246</v>
      </c>
    </row>
    <row r="18" spans="1:3" x14ac:dyDescent="0.25">
      <c r="A18" s="351" t="s">
        <v>85</v>
      </c>
      <c r="B18" s="353" t="s">
        <v>271</v>
      </c>
      <c r="C18" s="193"/>
    </row>
    <row r="19" spans="1:3" x14ac:dyDescent="0.25">
      <c r="A19" s="352"/>
      <c r="B19" s="354"/>
      <c r="C19" s="193"/>
    </row>
    <row r="20" spans="1:3" x14ac:dyDescent="0.25">
      <c r="B20" s="192"/>
    </row>
    <row r="21" spans="1:3" ht="29.25" customHeight="1" x14ac:dyDescent="0.25">
      <c r="A21" s="355"/>
      <c r="B21" s="355"/>
    </row>
    <row r="22" spans="1:3" ht="27" customHeight="1" x14ac:dyDescent="0.25">
      <c r="A22" s="339"/>
      <c r="B22" s="339"/>
    </row>
  </sheetData>
  <mergeCells count="10">
    <mergeCell ref="A22:B22"/>
    <mergeCell ref="A1:B1"/>
    <mergeCell ref="A3:B3"/>
    <mergeCell ref="A4:A5"/>
    <mergeCell ref="B4:B5"/>
    <mergeCell ref="A6:A13"/>
    <mergeCell ref="B6:B7"/>
    <mergeCell ref="A18:A19"/>
    <mergeCell ref="B18:B19"/>
    <mergeCell ref="A21:B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2:D26"/>
  <sheetViews>
    <sheetView topLeftCell="A7" zoomScale="80" zoomScaleNormal="80" workbookViewId="0">
      <selection activeCell="C9" sqref="C9"/>
    </sheetView>
  </sheetViews>
  <sheetFormatPr baseColWidth="10" defaultRowHeight="15" x14ac:dyDescent="0.25"/>
  <cols>
    <col min="1" max="1" width="12" customWidth="1"/>
    <col min="2" max="2" width="59.28515625" customWidth="1"/>
    <col min="3" max="3" width="73.5703125" customWidth="1"/>
  </cols>
  <sheetData>
    <row r="2" spans="1:4" ht="15.75" x14ac:dyDescent="0.25">
      <c r="A2" s="340" t="s">
        <v>249</v>
      </c>
      <c r="B2" s="340"/>
      <c r="C2" s="340"/>
    </row>
    <row r="3" spans="1:4" x14ac:dyDescent="0.25">
      <c r="B3" s="201"/>
    </row>
    <row r="4" spans="1:4" ht="35.25" customHeight="1" x14ac:dyDescent="0.25">
      <c r="A4" s="359" t="s">
        <v>248</v>
      </c>
      <c r="B4" s="360"/>
      <c r="C4" s="361"/>
      <c r="D4" s="193"/>
    </row>
    <row r="5" spans="1:4" x14ac:dyDescent="0.25">
      <c r="A5" s="362" t="s">
        <v>90</v>
      </c>
      <c r="B5" s="365" t="s">
        <v>78</v>
      </c>
      <c r="C5" s="366"/>
      <c r="D5" s="193"/>
    </row>
    <row r="6" spans="1:4" x14ac:dyDescent="0.25">
      <c r="A6" s="363"/>
      <c r="B6" s="367"/>
      <c r="C6" s="367"/>
      <c r="D6" s="193"/>
    </row>
    <row r="7" spans="1:4" x14ac:dyDescent="0.25">
      <c r="A7" s="351" t="s">
        <v>91</v>
      </c>
      <c r="B7" s="368" t="s">
        <v>250</v>
      </c>
      <c r="C7" s="369"/>
      <c r="D7" s="193"/>
    </row>
    <row r="8" spans="1:4" x14ac:dyDescent="0.25">
      <c r="A8" s="364"/>
      <c r="B8" s="370"/>
      <c r="C8" s="371"/>
      <c r="D8" s="193"/>
    </row>
    <row r="9" spans="1:4" ht="29.25" customHeight="1" x14ac:dyDescent="0.25">
      <c r="A9" s="364"/>
      <c r="B9" s="199" t="s">
        <v>139</v>
      </c>
      <c r="C9" s="79" t="s">
        <v>140</v>
      </c>
    </row>
    <row r="10" spans="1:4" ht="51" x14ac:dyDescent="0.25">
      <c r="A10" s="364"/>
      <c r="B10" s="200" t="s">
        <v>141</v>
      </c>
      <c r="C10" s="119" t="s">
        <v>142</v>
      </c>
      <c r="D10" s="193"/>
    </row>
    <row r="11" spans="1:4" ht="18" customHeight="1" x14ac:dyDescent="0.25">
      <c r="A11" s="364"/>
      <c r="B11" s="80" t="s">
        <v>251</v>
      </c>
      <c r="C11" s="92" t="s">
        <v>143</v>
      </c>
    </row>
    <row r="12" spans="1:4" ht="12" customHeight="1" x14ac:dyDescent="0.25">
      <c r="A12" s="364"/>
      <c r="B12" s="80" t="s">
        <v>252</v>
      </c>
      <c r="C12" s="196" t="s">
        <v>144</v>
      </c>
    </row>
    <row r="13" spans="1:4" ht="20.25" customHeight="1" x14ac:dyDescent="0.25">
      <c r="A13" s="364"/>
      <c r="B13" s="80" t="s">
        <v>253</v>
      </c>
      <c r="C13" s="196" t="s">
        <v>145</v>
      </c>
    </row>
    <row r="14" spans="1:4" ht="28.5" customHeight="1" x14ac:dyDescent="0.25">
      <c r="A14" s="364"/>
      <c r="B14" s="80" t="s">
        <v>254</v>
      </c>
      <c r="C14" s="196" t="s">
        <v>146</v>
      </c>
    </row>
    <row r="15" spans="1:4" ht="21.75" customHeight="1" x14ac:dyDescent="0.25">
      <c r="A15" s="364"/>
      <c r="B15" s="80" t="s">
        <v>255</v>
      </c>
      <c r="C15" s="196" t="s">
        <v>147</v>
      </c>
    </row>
    <row r="16" spans="1:4" ht="18.75" customHeight="1" x14ac:dyDescent="0.25">
      <c r="A16" s="364"/>
      <c r="B16" s="80" t="s">
        <v>256</v>
      </c>
      <c r="C16" s="196"/>
    </row>
    <row r="17" spans="1:4" ht="25.5" customHeight="1" x14ac:dyDescent="0.25">
      <c r="A17" s="364"/>
      <c r="B17" s="80" t="s">
        <v>257</v>
      </c>
      <c r="C17" s="198" t="s">
        <v>258</v>
      </c>
      <c r="D17" s="193"/>
    </row>
    <row r="18" spans="1:4" ht="13.5" customHeight="1" x14ac:dyDescent="0.25">
      <c r="A18" s="364"/>
      <c r="B18" s="211" t="s">
        <v>269</v>
      </c>
      <c r="C18" s="372" t="s">
        <v>259</v>
      </c>
    </row>
    <row r="19" spans="1:4" ht="122.25" customHeight="1" x14ac:dyDescent="0.25">
      <c r="A19" s="352"/>
      <c r="B19" s="211" t="s">
        <v>270</v>
      </c>
      <c r="C19" s="373"/>
    </row>
    <row r="20" spans="1:4" ht="18.75" customHeight="1" x14ac:dyDescent="0.25">
      <c r="A20" s="358" t="s">
        <v>86</v>
      </c>
      <c r="B20" s="120" t="s">
        <v>263</v>
      </c>
      <c r="C20" s="206" t="s">
        <v>262</v>
      </c>
    </row>
    <row r="21" spans="1:4" ht="199.5" customHeight="1" x14ac:dyDescent="0.25">
      <c r="A21" s="358"/>
      <c r="B21" s="210" t="s">
        <v>268</v>
      </c>
      <c r="C21" s="203" t="s">
        <v>260</v>
      </c>
    </row>
    <row r="22" spans="1:4" ht="56.25" customHeight="1" x14ac:dyDescent="0.25">
      <c r="A22" s="202" t="s">
        <v>87</v>
      </c>
      <c r="B22" s="73" t="s">
        <v>267</v>
      </c>
      <c r="C22" s="204" t="s">
        <v>261</v>
      </c>
    </row>
    <row r="23" spans="1:4" ht="23.25" customHeight="1" x14ac:dyDescent="0.25">
      <c r="A23" s="202" t="s">
        <v>88</v>
      </c>
      <c r="B23" s="356" t="s">
        <v>266</v>
      </c>
      <c r="C23" s="357"/>
    </row>
    <row r="24" spans="1:4" ht="33" customHeight="1" x14ac:dyDescent="0.25">
      <c r="A24" s="213" t="s">
        <v>89</v>
      </c>
      <c r="B24" s="216" t="s">
        <v>265</v>
      </c>
      <c r="C24" s="209" t="s">
        <v>264</v>
      </c>
    </row>
    <row r="25" spans="1:4" ht="66.75" customHeight="1" x14ac:dyDescent="0.25">
      <c r="A25" s="215" t="s">
        <v>85</v>
      </c>
      <c r="B25" s="228" t="s">
        <v>278</v>
      </c>
      <c r="C25" s="217" t="s">
        <v>272</v>
      </c>
      <c r="D25" s="193"/>
    </row>
    <row r="26" spans="1:4" x14ac:dyDescent="0.25">
      <c r="A26" s="192"/>
      <c r="B26" s="192"/>
      <c r="C26" s="80"/>
    </row>
  </sheetData>
  <mergeCells count="9">
    <mergeCell ref="B23:C23"/>
    <mergeCell ref="A20:A21"/>
    <mergeCell ref="A2:C2"/>
    <mergeCell ref="A4:C4"/>
    <mergeCell ref="A5:A6"/>
    <mergeCell ref="A7:A19"/>
    <mergeCell ref="B5:C6"/>
    <mergeCell ref="B7:C8"/>
    <mergeCell ref="C18:C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7AFFC-A57F-47DB-AD10-37C6901E1863}">
  <sheetPr codeName="Feuil7">
    <tabColor theme="9" tint="0.39997558519241921"/>
  </sheetPr>
  <dimension ref="A1:I7"/>
  <sheetViews>
    <sheetView workbookViewId="0">
      <selection activeCell="B1" sqref="B1"/>
    </sheetView>
  </sheetViews>
  <sheetFormatPr baseColWidth="10" defaultRowHeight="15" x14ac:dyDescent="0.25"/>
  <cols>
    <col min="9" max="9" width="17" customWidth="1"/>
  </cols>
  <sheetData>
    <row r="1" spans="1:9" x14ac:dyDescent="0.25">
      <c r="A1" s="117" t="s">
        <v>222</v>
      </c>
      <c r="B1" s="42" t="s">
        <v>132</v>
      </c>
      <c r="C1" s="41"/>
      <c r="D1" s="41"/>
      <c r="E1" s="41"/>
      <c r="F1" s="41"/>
      <c r="G1" s="41"/>
      <c r="H1" s="41"/>
      <c r="I1" s="41"/>
    </row>
    <row r="3" spans="1:9" x14ac:dyDescent="0.25">
      <c r="A3" t="s">
        <v>317</v>
      </c>
    </row>
    <row r="4" spans="1:9" ht="30.75" customHeight="1" x14ac:dyDescent="0.25">
      <c r="A4" s="104" t="s">
        <v>106</v>
      </c>
      <c r="B4" s="52" t="s">
        <v>226</v>
      </c>
      <c r="C4" s="53"/>
      <c r="D4" s="53"/>
      <c r="E4" s="53"/>
      <c r="F4" s="53"/>
      <c r="G4" s="53"/>
      <c r="H4" s="53"/>
      <c r="I4" s="54"/>
    </row>
    <row r="5" spans="1:9" ht="43.5" customHeight="1" x14ac:dyDescent="0.25">
      <c r="A5" s="105" t="s">
        <v>108</v>
      </c>
      <c r="B5" s="377" t="s">
        <v>227</v>
      </c>
      <c r="C5" s="375"/>
      <c r="D5" s="375"/>
      <c r="E5" s="375"/>
      <c r="F5" s="375"/>
      <c r="G5" s="375"/>
      <c r="H5" s="375"/>
      <c r="I5" s="376"/>
    </row>
    <row r="6" spans="1:9" ht="27" customHeight="1" x14ac:dyDescent="0.25">
      <c r="A6" s="105" t="s">
        <v>109</v>
      </c>
      <c r="B6" s="66" t="s">
        <v>228</v>
      </c>
      <c r="C6" s="64"/>
      <c r="D6" s="61"/>
      <c r="E6" s="61"/>
      <c r="F6" s="61"/>
      <c r="G6" s="61"/>
      <c r="H6" s="61"/>
      <c r="I6" s="62"/>
    </row>
    <row r="7" spans="1:9" ht="27" customHeight="1" x14ac:dyDescent="0.25">
      <c r="A7" s="105" t="s">
        <v>152</v>
      </c>
      <c r="B7" s="374" t="s">
        <v>229</v>
      </c>
      <c r="C7" s="375"/>
      <c r="D7" s="375"/>
      <c r="E7" s="375"/>
      <c r="F7" s="375"/>
      <c r="G7" s="375"/>
      <c r="H7" s="375"/>
      <c r="I7" s="376"/>
    </row>
  </sheetData>
  <mergeCells count="2">
    <mergeCell ref="B7:I7"/>
    <mergeCell ref="B5: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212D-D9D7-4599-A14E-E11AEDFA19EE}">
  <sheetPr codeName="Feuil8">
    <tabColor theme="9" tint="0.59999389629810485"/>
  </sheetPr>
  <dimension ref="A1:K29"/>
  <sheetViews>
    <sheetView zoomScale="80" zoomScaleNormal="80" workbookViewId="0">
      <selection activeCell="K3" sqref="K3"/>
    </sheetView>
  </sheetViews>
  <sheetFormatPr baseColWidth="10" defaultRowHeight="15" x14ac:dyDescent="0.25"/>
  <cols>
    <col min="1" max="1" width="25.85546875" customWidth="1"/>
    <col min="2" max="2" width="44.7109375" customWidth="1"/>
    <col min="3" max="3" width="6.42578125" customWidth="1"/>
    <col min="4" max="5" width="4.28515625" style="8" customWidth="1"/>
    <col min="6" max="8" width="4.28515625" customWidth="1"/>
    <col min="9" max="9" width="5.140625" customWidth="1"/>
    <col min="10" max="10" width="5.7109375" customWidth="1"/>
    <col min="11" max="11" width="4.85546875" customWidth="1"/>
  </cols>
  <sheetData>
    <row r="1" spans="1:11" ht="36.75" customHeight="1" x14ac:dyDescent="0.25">
      <c r="A1" s="401" t="s">
        <v>94</v>
      </c>
      <c r="B1" s="402"/>
      <c r="C1" s="403" t="s">
        <v>14</v>
      </c>
      <c r="D1" s="404"/>
      <c r="E1" s="404"/>
      <c r="F1" s="404"/>
      <c r="G1" s="404"/>
      <c r="H1" s="404"/>
      <c r="I1" s="405"/>
    </row>
    <row r="2" spans="1:11" ht="26.25" customHeight="1" x14ac:dyDescent="0.25">
      <c r="A2" s="406" t="s">
        <v>181</v>
      </c>
      <c r="B2" s="407"/>
      <c r="C2" s="230" t="s">
        <v>0</v>
      </c>
      <c r="D2" s="231"/>
      <c r="E2" s="231"/>
      <c r="F2" s="408" t="s">
        <v>9</v>
      </c>
      <c r="G2" s="409"/>
      <c r="H2" s="410"/>
      <c r="I2" s="91" t="s">
        <v>218</v>
      </c>
    </row>
    <row r="3" spans="1:11" ht="30" customHeight="1" x14ac:dyDescent="0.25">
      <c r="A3" s="398" t="s">
        <v>182</v>
      </c>
      <c r="B3" s="399"/>
      <c r="C3" s="399"/>
      <c r="D3" s="399"/>
      <c r="E3" s="399"/>
      <c r="F3" s="399"/>
      <c r="G3" s="399"/>
      <c r="H3" s="399"/>
      <c r="I3" s="400"/>
    </row>
    <row r="4" spans="1:11" ht="21.75" customHeight="1" x14ac:dyDescent="0.25">
      <c r="A4" s="76" t="s">
        <v>10</v>
      </c>
      <c r="B4" s="70"/>
      <c r="C4" s="70"/>
      <c r="D4" s="70"/>
      <c r="E4" s="70"/>
      <c r="F4" s="70"/>
      <c r="G4" s="70"/>
      <c r="H4" s="70"/>
      <c r="I4" s="71"/>
    </row>
    <row r="5" spans="1:11" ht="18.75" customHeight="1" thickBot="1" x14ac:dyDescent="0.3">
      <c r="A5" s="87" t="s">
        <v>1</v>
      </c>
      <c r="B5" s="12" t="s">
        <v>2</v>
      </c>
      <c r="C5" s="88" t="s">
        <v>13</v>
      </c>
      <c r="D5" s="89" t="s">
        <v>155</v>
      </c>
      <c r="E5" s="90" t="s">
        <v>156</v>
      </c>
      <c r="F5" s="12" t="s">
        <v>3</v>
      </c>
      <c r="G5" s="12" t="s">
        <v>4</v>
      </c>
      <c r="H5" s="12" t="s">
        <v>5</v>
      </c>
      <c r="I5" s="13" t="s">
        <v>6</v>
      </c>
      <c r="J5" s="4"/>
      <c r="K5" s="10"/>
    </row>
    <row r="6" spans="1:11" ht="23.25" customHeight="1" x14ac:dyDescent="0.25">
      <c r="A6" s="386" t="s">
        <v>191</v>
      </c>
      <c r="B6" s="387"/>
      <c r="C6" s="387"/>
      <c r="D6" s="387"/>
      <c r="E6" s="387"/>
      <c r="F6" s="387"/>
      <c r="G6" s="387"/>
      <c r="H6" s="387"/>
      <c r="I6" s="388"/>
      <c r="J6" s="17"/>
    </row>
    <row r="7" spans="1:11" ht="68.25" customHeight="1" x14ac:dyDescent="0.25">
      <c r="A7" s="43" t="s">
        <v>183</v>
      </c>
      <c r="B7" s="2" t="s">
        <v>186</v>
      </c>
      <c r="C7" s="45">
        <v>0.1</v>
      </c>
      <c r="D7" s="46">
        <v>6</v>
      </c>
      <c r="E7" s="46"/>
      <c r="F7" s="1"/>
      <c r="G7" s="1"/>
      <c r="H7" s="1"/>
      <c r="I7" s="1"/>
      <c r="J7" s="114">
        <f>IF(I7&lt;&gt;"",20/20,IF(H7&lt;&gt;"",15/20,IF(G7&lt;&gt;"",8/20,IF(F7&lt;&gt;"",2/20,0))))*$C$7*60</f>
        <v>0</v>
      </c>
    </row>
    <row r="8" spans="1:11" ht="39.75" customHeight="1" x14ac:dyDescent="0.25">
      <c r="A8" s="43" t="s">
        <v>184</v>
      </c>
      <c r="B8" s="2" t="s">
        <v>187</v>
      </c>
      <c r="C8" s="45">
        <v>0.15</v>
      </c>
      <c r="D8" s="46">
        <v>9</v>
      </c>
      <c r="E8" s="46"/>
      <c r="F8" s="1"/>
      <c r="G8" s="1"/>
      <c r="H8" s="1"/>
      <c r="I8" s="1"/>
      <c r="J8" s="114">
        <f>IF(I8&lt;&gt;"",20/20,IF(H8&lt;&gt;"",15/20,IF(G8&lt;&gt;"",8/20,IF(F8&lt;&gt;"",2/20,0))))*$C$8*60</f>
        <v>0</v>
      </c>
    </row>
    <row r="9" spans="1:11" ht="56.25" customHeight="1" x14ac:dyDescent="0.25">
      <c r="A9" s="44" t="s">
        <v>185</v>
      </c>
      <c r="B9" s="2" t="s">
        <v>188</v>
      </c>
      <c r="C9" s="45">
        <v>0.15</v>
      </c>
      <c r="D9" s="46">
        <v>9</v>
      </c>
      <c r="E9" s="46"/>
      <c r="F9" s="1"/>
      <c r="G9" s="1"/>
      <c r="H9" s="1"/>
      <c r="I9" s="1"/>
      <c r="J9" s="114">
        <f>IF(I9&lt;&gt;"",20/20,IF(H9&lt;&gt;"",15/20,IF(G9&lt;&gt;"",8/20,IF(F9&lt;&gt;"",2/20,0))))*$C$9*60</f>
        <v>0</v>
      </c>
    </row>
    <row r="10" spans="1:11" ht="21.75" customHeight="1" x14ac:dyDescent="0.25">
      <c r="A10" s="389" t="s">
        <v>190</v>
      </c>
      <c r="B10" s="390"/>
      <c r="C10" s="390"/>
      <c r="D10" s="390"/>
      <c r="E10" s="390"/>
      <c r="F10" s="390"/>
      <c r="G10" s="390"/>
      <c r="H10" s="390"/>
      <c r="I10" s="391"/>
      <c r="J10" s="115"/>
    </row>
    <row r="11" spans="1:11" ht="84.75" customHeight="1" x14ac:dyDescent="0.25">
      <c r="A11" s="73" t="s">
        <v>192</v>
      </c>
      <c r="B11" s="43" t="s">
        <v>195</v>
      </c>
      <c r="C11" s="74">
        <v>0.1</v>
      </c>
      <c r="D11" s="72">
        <v>6</v>
      </c>
      <c r="E11" s="72"/>
      <c r="F11" s="48"/>
      <c r="G11" s="48"/>
      <c r="H11" s="48"/>
      <c r="I11" s="48"/>
      <c r="J11" s="116">
        <f>IF(I11&lt;&gt;"",20/20,IF(H11&lt;&gt;"",15/20,IF(G11&lt;&gt;"",8/20,IF(F11&lt;&gt;"",2/20,0))))*$C$11*60</f>
        <v>0</v>
      </c>
    </row>
    <row r="12" spans="1:11" ht="37.5" customHeight="1" x14ac:dyDescent="0.25">
      <c r="A12" s="43" t="s">
        <v>193</v>
      </c>
      <c r="B12" s="43" t="s">
        <v>196</v>
      </c>
      <c r="C12" s="74">
        <v>0.1</v>
      </c>
      <c r="D12" s="72">
        <v>6</v>
      </c>
      <c r="E12" s="72"/>
      <c r="F12" s="48"/>
      <c r="G12" s="48"/>
      <c r="H12" s="48"/>
      <c r="I12" s="48"/>
      <c r="J12" s="116">
        <f>IF(I12&lt;&gt;"",20/20,IF(H12&lt;&gt;"",15/20,IF(G12&lt;&gt;"",8/20,IF(F12&lt;&gt;"",2/20,0))))*$C$12*60</f>
        <v>0</v>
      </c>
    </row>
    <row r="13" spans="1:11" ht="42.75" customHeight="1" x14ac:dyDescent="0.25">
      <c r="A13" s="43" t="s">
        <v>189</v>
      </c>
      <c r="B13" s="43" t="s">
        <v>197</v>
      </c>
      <c r="C13" s="74">
        <v>0.1</v>
      </c>
      <c r="D13" s="72">
        <v>6</v>
      </c>
      <c r="E13" s="72"/>
      <c r="F13" s="48"/>
      <c r="G13" s="48"/>
      <c r="H13" s="48"/>
      <c r="I13" s="48"/>
      <c r="J13" s="116">
        <f>IF(I13&lt;&gt;"",20/20,IF(H13&lt;&gt;"",15/20,IF(G13&lt;&gt;"",8/20,IF(F13&lt;&gt;"",2/20,0))))*$C$13*60</f>
        <v>0</v>
      </c>
    </row>
    <row r="14" spans="1:11" ht="59.25" customHeight="1" x14ac:dyDescent="0.25">
      <c r="A14" s="43" t="s">
        <v>194</v>
      </c>
      <c r="B14" s="43" t="s">
        <v>198</v>
      </c>
      <c r="C14" s="74">
        <v>0.15</v>
      </c>
      <c r="D14" s="72">
        <v>9</v>
      </c>
      <c r="E14" s="72"/>
      <c r="F14" s="48"/>
      <c r="G14" s="48"/>
      <c r="H14" s="48"/>
      <c r="I14" s="48"/>
      <c r="J14" s="116">
        <f>IF(I14&lt;&gt;"",20/20,IF(H14&lt;&gt;"",15/20,IF(G14&lt;&gt;"",8/20,IF(F14&lt;&gt;"",2/20,0))))*$C$14*60</f>
        <v>0</v>
      </c>
    </row>
    <row r="15" spans="1:11" ht="22.5" customHeight="1" x14ac:dyDescent="0.25">
      <c r="A15" s="392" t="s">
        <v>199</v>
      </c>
      <c r="B15" s="393"/>
      <c r="C15" s="393"/>
      <c r="D15" s="393"/>
      <c r="E15" s="393"/>
      <c r="F15" s="393"/>
      <c r="G15" s="393"/>
      <c r="H15" s="393"/>
      <c r="I15" s="394"/>
      <c r="J15" s="115"/>
    </row>
    <row r="16" spans="1:11" ht="57.75" customHeight="1" x14ac:dyDescent="0.25">
      <c r="A16" s="43" t="s">
        <v>200</v>
      </c>
      <c r="B16" s="43" t="s">
        <v>203</v>
      </c>
      <c r="C16" s="74">
        <v>0.05</v>
      </c>
      <c r="D16" s="72">
        <v>3</v>
      </c>
      <c r="E16" s="72"/>
      <c r="F16" s="48"/>
      <c r="G16" s="48"/>
      <c r="H16" s="48"/>
      <c r="I16" s="48"/>
      <c r="J16" s="116">
        <f>IF(I16&lt;&gt;"",20/20,IF(H16&lt;&gt;"",15/20,IF(G16&lt;&gt;"",8/20,IF(F16&lt;&gt;"",2/20,0))))*$C$16*60</f>
        <v>0</v>
      </c>
    </row>
    <row r="17" spans="1:10" ht="57.75" customHeight="1" x14ac:dyDescent="0.25">
      <c r="A17" s="73" t="s">
        <v>201</v>
      </c>
      <c r="B17" s="43" t="s">
        <v>204</v>
      </c>
      <c r="C17" s="74">
        <v>0.05</v>
      </c>
      <c r="D17" s="72">
        <v>3</v>
      </c>
      <c r="E17" s="72"/>
      <c r="F17" s="48"/>
      <c r="G17" s="48"/>
      <c r="H17" s="48"/>
      <c r="I17" s="48"/>
      <c r="J17" s="116">
        <f>IF(I17&lt;&gt;"",20/20,IF(H17&lt;&gt;"",15/20,IF(G17&lt;&gt;"",8/20,IF(F17&lt;&gt;"",2/20,0))))*$C$17*60</f>
        <v>0</v>
      </c>
    </row>
    <row r="18" spans="1:10" ht="31.5" customHeight="1" x14ac:dyDescent="0.25">
      <c r="A18" s="73" t="s">
        <v>202</v>
      </c>
      <c r="B18" s="43" t="s">
        <v>205</v>
      </c>
      <c r="C18" s="74">
        <v>0.05</v>
      </c>
      <c r="D18" s="72">
        <v>3</v>
      </c>
      <c r="E18" s="72"/>
      <c r="F18" s="48"/>
      <c r="G18" s="48"/>
      <c r="H18" s="48"/>
      <c r="I18" s="48"/>
      <c r="J18" s="116">
        <f>IF(I18&lt;&gt;"",20/20,IF(H18&lt;&gt;"",15/20,IF(G18&lt;&gt;"",8/20,IF(F18&lt;&gt;"",2/20,0))))*$C$18*60</f>
        <v>0</v>
      </c>
    </row>
    <row r="19" spans="1:10" ht="24.75" customHeight="1" x14ac:dyDescent="0.25">
      <c r="A19" s="75" t="s">
        <v>12</v>
      </c>
      <c r="B19" s="49" t="s">
        <v>206</v>
      </c>
      <c r="C19" s="74">
        <f>SUM(C7:C8:C9:C11:C12:C13:C14:C16:C17:C18)</f>
        <v>1</v>
      </c>
      <c r="D19" s="113">
        <f>SUM(D7:D8:D9:D11:D12:D13:D14:D16:D17:D18)</f>
        <v>60</v>
      </c>
      <c r="E19" s="86"/>
      <c r="F19" s="395">
        <f>SUM(J7:J18)</f>
        <v>0</v>
      </c>
      <c r="G19" s="396"/>
      <c r="H19" s="396"/>
      <c r="I19" s="397"/>
      <c r="J19" s="85"/>
    </row>
    <row r="20" spans="1:10" ht="50.25" customHeight="1" x14ac:dyDescent="0.25">
      <c r="A20" s="378" t="s">
        <v>7</v>
      </c>
      <c r="B20" s="379"/>
      <c r="C20" s="380" t="s">
        <v>11</v>
      </c>
      <c r="D20" s="381"/>
      <c r="E20" s="381"/>
      <c r="F20" s="382"/>
      <c r="G20" s="382"/>
      <c r="H20" s="382"/>
      <c r="I20" s="383"/>
    </row>
    <row r="21" spans="1:10" x14ac:dyDescent="0.25">
      <c r="A21" s="107" t="s">
        <v>8</v>
      </c>
      <c r="B21" s="9"/>
      <c r="C21" s="9"/>
    </row>
    <row r="22" spans="1:10" ht="38.25" customHeight="1" x14ac:dyDescent="0.25">
      <c r="A22" s="384"/>
      <c r="B22" s="385"/>
      <c r="C22" s="385"/>
      <c r="D22" s="385"/>
      <c r="E22" s="385"/>
      <c r="F22" s="385"/>
      <c r="G22" s="385"/>
      <c r="H22" s="385"/>
      <c r="I22" s="385"/>
    </row>
    <row r="29" spans="1:10" x14ac:dyDescent="0.25">
      <c r="C29" s="11"/>
    </row>
  </sheetData>
  <protectedRanges>
    <protectedRange sqref="F6:I9" name="Plage1_7_1"/>
  </protectedRanges>
  <mergeCells count="12">
    <mergeCell ref="A3:I3"/>
    <mergeCell ref="A1:B1"/>
    <mergeCell ref="C1:I1"/>
    <mergeCell ref="A2:B2"/>
    <mergeCell ref="F2:H2"/>
    <mergeCell ref="A20:B20"/>
    <mergeCell ref="C20:I20"/>
    <mergeCell ref="A22:I22"/>
    <mergeCell ref="A6:I6"/>
    <mergeCell ref="A10:I10"/>
    <mergeCell ref="A15:I15"/>
    <mergeCell ref="F19:I19"/>
  </mergeCells>
  <printOptions horizontalCentered="1" verticalCentered="1"/>
  <pageMargins left="0" right="3.937007874015748E-2" top="0" bottom="0" header="0.11811023622047245" footer="0.11811023622047245"/>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0F412-2A6D-486C-B83C-6F6C14DFD671}">
  <sheetPr codeName="Feuil9">
    <tabColor theme="9" tint="0.59999389629810485"/>
  </sheetPr>
  <dimension ref="A1:K33"/>
  <sheetViews>
    <sheetView zoomScale="80" zoomScaleNormal="80" workbookViewId="0">
      <selection activeCell="L4" sqref="L4"/>
    </sheetView>
  </sheetViews>
  <sheetFormatPr baseColWidth="10" defaultRowHeight="15" x14ac:dyDescent="0.25"/>
  <cols>
    <col min="1" max="1" width="25.85546875" customWidth="1"/>
    <col min="2" max="2" width="44.7109375" customWidth="1"/>
    <col min="3" max="3" width="6.28515625" customWidth="1"/>
    <col min="4" max="5" width="4.28515625" style="8" customWidth="1"/>
    <col min="6" max="8" width="4.28515625" customWidth="1"/>
    <col min="9" max="9" width="5" customWidth="1"/>
    <col min="10" max="10" width="5.7109375" customWidth="1"/>
    <col min="11" max="11" width="4.85546875" customWidth="1"/>
  </cols>
  <sheetData>
    <row r="1" spans="1:11" ht="36.75" customHeight="1" x14ac:dyDescent="0.25">
      <c r="A1" s="401" t="s">
        <v>94</v>
      </c>
      <c r="B1" s="402"/>
      <c r="C1" s="403" t="s">
        <v>14</v>
      </c>
      <c r="D1" s="404"/>
      <c r="E1" s="404"/>
      <c r="F1" s="404"/>
      <c r="G1" s="404"/>
      <c r="H1" s="404"/>
      <c r="I1" s="405"/>
    </row>
    <row r="2" spans="1:11" ht="26.25" customHeight="1" x14ac:dyDescent="0.25">
      <c r="A2" s="406" t="s">
        <v>181</v>
      </c>
      <c r="B2" s="407"/>
      <c r="C2" s="230" t="s">
        <v>0</v>
      </c>
      <c r="D2" s="231"/>
      <c r="E2" s="231"/>
      <c r="F2" s="408" t="s">
        <v>9</v>
      </c>
      <c r="G2" s="409"/>
      <c r="H2" s="410"/>
      <c r="I2" s="91" t="s">
        <v>218</v>
      </c>
    </row>
    <row r="3" spans="1:11" ht="39.75" customHeight="1" x14ac:dyDescent="0.25">
      <c r="A3" s="398" t="s">
        <v>207</v>
      </c>
      <c r="B3" s="399"/>
      <c r="C3" s="399"/>
      <c r="D3" s="399"/>
      <c r="E3" s="399"/>
      <c r="F3" s="399"/>
      <c r="G3" s="399"/>
      <c r="H3" s="399"/>
      <c r="I3" s="400"/>
    </row>
    <row r="4" spans="1:11" ht="21.75" customHeight="1" x14ac:dyDescent="0.25">
      <c r="A4" s="76" t="s">
        <v>10</v>
      </c>
      <c r="B4" s="70"/>
      <c r="C4" s="70"/>
      <c r="D4" s="70"/>
      <c r="E4" s="70"/>
      <c r="F4" s="70"/>
      <c r="G4" s="70"/>
      <c r="H4" s="70"/>
      <c r="I4" s="71"/>
    </row>
    <row r="5" spans="1:11" ht="18.75" customHeight="1" thickBot="1" x14ac:dyDescent="0.3">
      <c r="A5" s="87" t="s">
        <v>1</v>
      </c>
      <c r="B5" s="12" t="s">
        <v>2</v>
      </c>
      <c r="C5" s="88" t="s">
        <v>13</v>
      </c>
      <c r="D5" s="89" t="s">
        <v>155</v>
      </c>
      <c r="E5" s="90" t="s">
        <v>156</v>
      </c>
      <c r="F5" s="12" t="s">
        <v>3</v>
      </c>
      <c r="G5" s="12" t="s">
        <v>4</v>
      </c>
      <c r="H5" s="12" t="s">
        <v>5</v>
      </c>
      <c r="I5" s="13" t="s">
        <v>6</v>
      </c>
      <c r="J5" s="4"/>
      <c r="K5" s="10"/>
    </row>
    <row r="6" spans="1:11" ht="23.25" customHeight="1" x14ac:dyDescent="0.25">
      <c r="A6" s="386" t="s">
        <v>191</v>
      </c>
      <c r="B6" s="387"/>
      <c r="C6" s="387"/>
      <c r="D6" s="387"/>
      <c r="E6" s="387"/>
      <c r="F6" s="387"/>
      <c r="G6" s="387"/>
      <c r="H6" s="387"/>
      <c r="I6" s="388"/>
      <c r="J6" s="17"/>
    </row>
    <row r="7" spans="1:11" ht="68.25" customHeight="1" x14ac:dyDescent="0.25">
      <c r="A7" s="43" t="s">
        <v>183</v>
      </c>
      <c r="B7" s="2" t="s">
        <v>186</v>
      </c>
      <c r="C7" s="45">
        <v>0.05</v>
      </c>
      <c r="D7" s="46">
        <v>3</v>
      </c>
      <c r="E7" s="46"/>
      <c r="F7" s="1"/>
      <c r="G7" s="1"/>
      <c r="H7" s="1"/>
      <c r="I7" s="1"/>
      <c r="J7" s="114">
        <f>IF(I7&lt;&gt;"",20/20,IF(H7&lt;&gt;"",15/20,IF(G7&lt;&gt;"",8/20,IF(F7&lt;&gt;"",2/20,0))))*$C$7*60</f>
        <v>0</v>
      </c>
    </row>
    <row r="8" spans="1:11" ht="39.75" customHeight="1" x14ac:dyDescent="0.25">
      <c r="A8" s="43" t="s">
        <v>184</v>
      </c>
      <c r="B8" s="2" t="s">
        <v>187</v>
      </c>
      <c r="C8" s="45">
        <v>0.05</v>
      </c>
      <c r="D8" s="46">
        <v>3</v>
      </c>
      <c r="E8" s="46"/>
      <c r="F8" s="1"/>
      <c r="G8" s="1"/>
      <c r="H8" s="1"/>
      <c r="I8" s="1"/>
      <c r="J8" s="114">
        <f>IF(I8&lt;&gt;"",20/20,IF(H8&lt;&gt;"",15/20,IF(G8&lt;&gt;"",8/20,IF(F8&lt;&gt;"",2/20,0))))*$C$8*60</f>
        <v>0</v>
      </c>
    </row>
    <row r="9" spans="1:11" ht="56.25" customHeight="1" x14ac:dyDescent="0.25">
      <c r="A9" s="44" t="s">
        <v>185</v>
      </c>
      <c r="B9" s="2" t="s">
        <v>188</v>
      </c>
      <c r="C9" s="45">
        <v>0.1</v>
      </c>
      <c r="D9" s="46">
        <v>6</v>
      </c>
      <c r="E9" s="46"/>
      <c r="F9" s="1"/>
      <c r="G9" s="1"/>
      <c r="H9" s="1"/>
      <c r="I9" s="1"/>
      <c r="J9" s="114">
        <f>IF(I9&lt;&gt;"",20/20,IF(H9&lt;&gt;"",15/20,IF(G9&lt;&gt;"",8/20,IF(F9&lt;&gt;"",2/20,0))))*$C$9*60</f>
        <v>0</v>
      </c>
    </row>
    <row r="10" spans="1:11" ht="21.75" customHeight="1" x14ac:dyDescent="0.25">
      <c r="A10" s="389" t="s">
        <v>190</v>
      </c>
      <c r="B10" s="390"/>
      <c r="C10" s="390"/>
      <c r="D10" s="390"/>
      <c r="E10" s="390"/>
      <c r="F10" s="390"/>
      <c r="G10" s="390"/>
      <c r="H10" s="390"/>
      <c r="I10" s="391"/>
      <c r="J10" s="115"/>
    </row>
    <row r="11" spans="1:11" ht="84.75" customHeight="1" x14ac:dyDescent="0.25">
      <c r="A11" s="73" t="s">
        <v>192</v>
      </c>
      <c r="B11" s="43" t="s">
        <v>195</v>
      </c>
      <c r="C11" s="74">
        <v>0.05</v>
      </c>
      <c r="D11" s="72">
        <v>3</v>
      </c>
      <c r="E11" s="72"/>
      <c r="F11" s="48"/>
      <c r="G11" s="48"/>
      <c r="H11" s="48"/>
      <c r="I11" s="48"/>
      <c r="J11" s="116">
        <f>IF(I11&lt;&gt;"",20/20,IF(H11&lt;&gt;"",15/20,IF(G11&lt;&gt;"",8/20,IF(F11&lt;&gt;"",2/20,0))))*$C$11*60</f>
        <v>0</v>
      </c>
    </row>
    <row r="12" spans="1:11" ht="37.5" customHeight="1" x14ac:dyDescent="0.25">
      <c r="A12" s="43" t="s">
        <v>193</v>
      </c>
      <c r="B12" s="43" t="s">
        <v>196</v>
      </c>
      <c r="C12" s="74">
        <v>0.05</v>
      </c>
      <c r="D12" s="72">
        <v>3</v>
      </c>
      <c r="E12" s="72"/>
      <c r="F12" s="48"/>
      <c r="G12" s="48"/>
      <c r="H12" s="48"/>
      <c r="I12" s="48"/>
      <c r="J12" s="116">
        <f>IF(I12&lt;&gt;"",20/20,IF(H12&lt;&gt;"",15/20,IF(G12&lt;&gt;"",8/20,IF(F12&lt;&gt;"",2/20,0))))*$C$12*60</f>
        <v>0</v>
      </c>
    </row>
    <row r="13" spans="1:11" ht="42.75" customHeight="1" x14ac:dyDescent="0.25">
      <c r="A13" s="43" t="s">
        <v>189</v>
      </c>
      <c r="B13" s="43" t="s">
        <v>197</v>
      </c>
      <c r="C13" s="74">
        <v>0.05</v>
      </c>
      <c r="D13" s="72">
        <v>3</v>
      </c>
      <c r="E13" s="72"/>
      <c r="F13" s="48"/>
      <c r="G13" s="48"/>
      <c r="H13" s="48"/>
      <c r="I13" s="48"/>
      <c r="J13" s="116">
        <f>IF(I13&lt;&gt;"",20/20,IF(H13&lt;&gt;"",15/20,IF(G13&lt;&gt;"",8/20,IF(F13&lt;&gt;"",2/20,0))))*$C$13*60</f>
        <v>0</v>
      </c>
    </row>
    <row r="14" spans="1:11" ht="59.25" customHeight="1" x14ac:dyDescent="0.25">
      <c r="A14" s="43" t="s">
        <v>194</v>
      </c>
      <c r="B14" s="43" t="s">
        <v>198</v>
      </c>
      <c r="C14" s="74">
        <v>0.05</v>
      </c>
      <c r="D14" s="72">
        <v>3</v>
      </c>
      <c r="E14" s="72"/>
      <c r="F14" s="48"/>
      <c r="G14" s="48"/>
      <c r="H14" s="48"/>
      <c r="I14" s="48"/>
      <c r="J14" s="116">
        <f>IF(I14&lt;&gt;"",20/20,IF(H14&lt;&gt;"",15/20,IF(G14&lt;&gt;"",8/20,IF(F14&lt;&gt;"",2/20,0))))*$C$14*60</f>
        <v>0</v>
      </c>
    </row>
    <row r="15" spans="1:11" ht="30" customHeight="1" x14ac:dyDescent="0.25">
      <c r="A15" s="392" t="s">
        <v>214</v>
      </c>
      <c r="B15" s="411"/>
      <c r="C15" s="411"/>
      <c r="D15" s="411"/>
      <c r="E15" s="411"/>
      <c r="F15" s="411"/>
      <c r="G15" s="411"/>
      <c r="H15" s="411"/>
      <c r="I15" s="412"/>
      <c r="J15" s="116"/>
    </row>
    <row r="16" spans="1:11" ht="84" customHeight="1" x14ac:dyDescent="0.25">
      <c r="A16" s="43" t="s">
        <v>210</v>
      </c>
      <c r="B16" s="43" t="s">
        <v>211</v>
      </c>
      <c r="C16" s="74">
        <v>0.15</v>
      </c>
      <c r="D16" s="72">
        <v>9</v>
      </c>
      <c r="E16" s="72"/>
      <c r="F16" s="48"/>
      <c r="G16" s="48"/>
      <c r="H16" s="48"/>
      <c r="I16" s="48"/>
      <c r="J16" s="116">
        <f>IF(I16&lt;&gt;"",20/20,IF(H16&lt;&gt;"",15/20,IF(G16&lt;&gt;"",8/20,IF(F16&lt;&gt;"",2/20,0))))*$C$16*60</f>
        <v>0</v>
      </c>
    </row>
    <row r="17" spans="1:10" ht="59.25" customHeight="1" x14ac:dyDescent="0.25">
      <c r="A17" s="43" t="s">
        <v>209</v>
      </c>
      <c r="B17" s="43" t="s">
        <v>212</v>
      </c>
      <c r="C17" s="74">
        <v>0.15</v>
      </c>
      <c r="D17" s="72">
        <v>9</v>
      </c>
      <c r="E17" s="72"/>
      <c r="F17" s="48"/>
      <c r="G17" s="48"/>
      <c r="H17" s="48"/>
      <c r="I17" s="48"/>
      <c r="J17" s="116">
        <f>IF(I17&lt;&gt;"",20/20,IF(H17&lt;&gt;"",15/20,IF(G17&lt;&gt;"",8/20,IF(F17&lt;&gt;"",2/20,0))))*$C$17*60</f>
        <v>0</v>
      </c>
    </row>
    <row r="18" spans="1:10" ht="59.25" customHeight="1" x14ac:dyDescent="0.25">
      <c r="A18" s="43" t="s">
        <v>208</v>
      </c>
      <c r="B18" s="43" t="s">
        <v>213</v>
      </c>
      <c r="C18" s="74">
        <v>0.15</v>
      </c>
      <c r="D18" s="72">
        <v>9</v>
      </c>
      <c r="E18" s="72"/>
      <c r="F18" s="48"/>
      <c r="G18" s="48"/>
      <c r="H18" s="48"/>
      <c r="I18" s="48"/>
      <c r="J18" s="116">
        <f>IF(I18&lt;&gt;"",20/20,IF(H18&lt;&gt;"",15/20,IF(G18&lt;&gt;"",8/20,IF(F18&lt;&gt;"",2/20,0))))*$C$18*60</f>
        <v>0</v>
      </c>
    </row>
    <row r="19" spans="1:10" ht="22.5" customHeight="1" x14ac:dyDescent="0.25">
      <c r="A19" s="392" t="s">
        <v>199</v>
      </c>
      <c r="B19" s="393"/>
      <c r="C19" s="393"/>
      <c r="D19" s="393"/>
      <c r="E19" s="393"/>
      <c r="F19" s="393"/>
      <c r="G19" s="393"/>
      <c r="H19" s="393"/>
      <c r="I19" s="394"/>
      <c r="J19" s="115"/>
    </row>
    <row r="20" spans="1:10" ht="57.75" customHeight="1" x14ac:dyDescent="0.25">
      <c r="A20" s="43" t="s">
        <v>200</v>
      </c>
      <c r="B20" s="43" t="s">
        <v>203</v>
      </c>
      <c r="C20" s="74">
        <v>0.05</v>
      </c>
      <c r="D20" s="72">
        <v>3</v>
      </c>
      <c r="E20" s="72"/>
      <c r="F20" s="48"/>
      <c r="G20" s="48"/>
      <c r="H20" s="48"/>
      <c r="I20" s="48"/>
      <c r="J20" s="116">
        <f>IF(I20&lt;&gt;"",20/20,IF(H20&lt;&gt;"",15/20,IF(G20&lt;&gt;"",8/20,IF(F20&lt;&gt;"",2/20,0))))*$C$20*60</f>
        <v>0</v>
      </c>
    </row>
    <row r="21" spans="1:10" ht="57.75" customHeight="1" x14ac:dyDescent="0.25">
      <c r="A21" s="73" t="s">
        <v>201</v>
      </c>
      <c r="B21" s="43" t="s">
        <v>204</v>
      </c>
      <c r="C21" s="74">
        <v>0.05</v>
      </c>
      <c r="D21" s="72">
        <v>3</v>
      </c>
      <c r="E21" s="72"/>
      <c r="F21" s="48"/>
      <c r="G21" s="48"/>
      <c r="H21" s="48"/>
      <c r="I21" s="48"/>
      <c r="J21" s="116">
        <f>IF(I21&lt;&gt;"",20/20,IF(H21&lt;&gt;"",15/20,IF(G21&lt;&gt;"",8/20,IF(F21&lt;&gt;"",2/20,0))))*$C$21*60</f>
        <v>0</v>
      </c>
    </row>
    <row r="22" spans="1:10" ht="31.5" customHeight="1" x14ac:dyDescent="0.25">
      <c r="A22" s="73" t="s">
        <v>202</v>
      </c>
      <c r="B22" s="43" t="s">
        <v>205</v>
      </c>
      <c r="C22" s="74">
        <v>0.05</v>
      </c>
      <c r="D22" s="72">
        <v>3</v>
      </c>
      <c r="E22" s="72"/>
      <c r="F22" s="48"/>
      <c r="G22" s="48"/>
      <c r="H22" s="48"/>
      <c r="I22" s="48"/>
      <c r="J22" s="116">
        <f>IF(I22&lt;&gt;"",20/20,IF(H22&lt;&gt;"",15/20,IF(G22&lt;&gt;"",8/20,IF(F22&lt;&gt;"",2/20,0))))*$C$22*60</f>
        <v>0</v>
      </c>
    </row>
    <row r="23" spans="1:10" ht="24.75" customHeight="1" x14ac:dyDescent="0.25">
      <c r="A23" s="75" t="s">
        <v>12</v>
      </c>
      <c r="B23" s="49" t="s">
        <v>206</v>
      </c>
      <c r="C23" s="74">
        <f>SUM(C7:C8:C9:C11:C12:C13:C14:C16:C17:C18:C20:C21:C22)</f>
        <v>1</v>
      </c>
      <c r="D23" s="113">
        <f>SUM(D7:D8:D9:D11:D12:D13:D14:D16:D17:D18:D20:D21:D22)</f>
        <v>60</v>
      </c>
      <c r="E23" s="86"/>
      <c r="F23" s="395">
        <f>SUM(J7:J22)</f>
        <v>0</v>
      </c>
      <c r="G23" s="396"/>
      <c r="H23" s="396"/>
      <c r="I23" s="397"/>
      <c r="J23" s="85"/>
    </row>
    <row r="24" spans="1:10" ht="50.25" customHeight="1" x14ac:dyDescent="0.25">
      <c r="A24" s="378" t="s">
        <v>7</v>
      </c>
      <c r="B24" s="379"/>
      <c r="C24" s="380" t="s">
        <v>11</v>
      </c>
      <c r="D24" s="381"/>
      <c r="E24" s="381"/>
      <c r="F24" s="382"/>
      <c r="G24" s="382"/>
      <c r="H24" s="382"/>
      <c r="I24" s="383"/>
    </row>
    <row r="25" spans="1:10" x14ac:dyDescent="0.25">
      <c r="A25" s="107" t="s">
        <v>8</v>
      </c>
      <c r="B25" s="9"/>
      <c r="C25" s="9"/>
    </row>
    <row r="26" spans="1:10" ht="38.25" customHeight="1" x14ac:dyDescent="0.25">
      <c r="A26" s="384"/>
      <c r="B26" s="385"/>
      <c r="C26" s="385"/>
      <c r="D26" s="385"/>
      <c r="E26" s="385"/>
      <c r="F26" s="385"/>
      <c r="G26" s="385"/>
      <c r="H26" s="385"/>
      <c r="I26" s="385"/>
    </row>
    <row r="33" spans="3:3" x14ac:dyDescent="0.25">
      <c r="C33" s="11"/>
    </row>
  </sheetData>
  <protectedRanges>
    <protectedRange sqref="F6:I9" name="Plage1_7_1"/>
  </protectedRanges>
  <mergeCells count="13">
    <mergeCell ref="A3:I3"/>
    <mergeCell ref="A1:B1"/>
    <mergeCell ref="C1:I1"/>
    <mergeCell ref="A2:B2"/>
    <mergeCell ref="F2:H2"/>
    <mergeCell ref="A26:I26"/>
    <mergeCell ref="A15:I15"/>
    <mergeCell ref="A6:I6"/>
    <mergeCell ref="A10:I10"/>
    <mergeCell ref="A19:I19"/>
    <mergeCell ref="F23:I23"/>
    <mergeCell ref="A24:B24"/>
    <mergeCell ref="C24:I24"/>
  </mergeCells>
  <printOptions horizontalCentered="1" verticalCentered="1"/>
  <pageMargins left="0" right="3.937007874015748E-2" top="0" bottom="0" header="0.11811023622047245" footer="0.11811023622047245"/>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DE63C-E5EB-4754-A9BD-B8EFCCAB1D46}">
  <sheetPr codeName="Feuil10">
    <tabColor theme="9" tint="0.59999389629810485"/>
  </sheetPr>
  <dimension ref="A1:K32"/>
  <sheetViews>
    <sheetView zoomScale="80" zoomScaleNormal="80" workbookViewId="0">
      <selection activeCell="K3" sqref="K3"/>
    </sheetView>
  </sheetViews>
  <sheetFormatPr baseColWidth="10" defaultRowHeight="15" x14ac:dyDescent="0.25"/>
  <cols>
    <col min="1" max="1" width="25.85546875" customWidth="1"/>
    <col min="2" max="2" width="44.7109375" customWidth="1"/>
    <col min="3" max="3" width="5.5703125" customWidth="1"/>
    <col min="4" max="5" width="4.28515625" style="8" customWidth="1"/>
    <col min="6" max="8" width="4.28515625" customWidth="1"/>
    <col min="9" max="9" width="4.85546875" customWidth="1"/>
    <col min="10" max="10" width="5.7109375" customWidth="1"/>
    <col min="11" max="11" width="4.85546875" customWidth="1"/>
  </cols>
  <sheetData>
    <row r="1" spans="1:11" ht="36.75" customHeight="1" x14ac:dyDescent="0.25">
      <c r="A1" s="401" t="s">
        <v>94</v>
      </c>
      <c r="B1" s="402"/>
      <c r="C1" s="403" t="s">
        <v>14</v>
      </c>
      <c r="D1" s="404"/>
      <c r="E1" s="404"/>
      <c r="F1" s="404"/>
      <c r="G1" s="404"/>
      <c r="H1" s="404"/>
      <c r="I1" s="405"/>
    </row>
    <row r="2" spans="1:11" ht="26.25" customHeight="1" x14ac:dyDescent="0.25">
      <c r="A2" s="406" t="s">
        <v>181</v>
      </c>
      <c r="B2" s="407"/>
      <c r="C2" s="230" t="s">
        <v>0</v>
      </c>
      <c r="D2" s="231"/>
      <c r="E2" s="231"/>
      <c r="F2" s="408" t="s">
        <v>9</v>
      </c>
      <c r="G2" s="409"/>
      <c r="H2" s="410"/>
      <c r="I2" s="91" t="s">
        <v>218</v>
      </c>
    </row>
    <row r="3" spans="1:11" ht="26.25" customHeight="1" x14ac:dyDescent="0.25">
      <c r="A3" s="398" t="s">
        <v>215</v>
      </c>
      <c r="B3" s="399"/>
      <c r="C3" s="399"/>
      <c r="D3" s="399"/>
      <c r="E3" s="399"/>
      <c r="F3" s="399"/>
      <c r="G3" s="399"/>
      <c r="H3" s="399"/>
      <c r="I3" s="400"/>
    </row>
    <row r="4" spans="1:11" ht="21.75" customHeight="1" x14ac:dyDescent="0.25">
      <c r="A4" s="76" t="s">
        <v>10</v>
      </c>
      <c r="B4" s="70"/>
      <c r="C4" s="70"/>
      <c r="D4" s="70"/>
      <c r="E4" s="70"/>
      <c r="F4" s="70"/>
      <c r="G4" s="70"/>
      <c r="H4" s="70"/>
      <c r="I4" s="71"/>
    </row>
    <row r="5" spans="1:11" ht="18.75" customHeight="1" thickBot="1" x14ac:dyDescent="0.3">
      <c r="A5" s="87" t="s">
        <v>1</v>
      </c>
      <c r="B5" s="12" t="s">
        <v>2</v>
      </c>
      <c r="C5" s="88" t="s">
        <v>13</v>
      </c>
      <c r="D5" s="89" t="s">
        <v>155</v>
      </c>
      <c r="E5" s="90" t="s">
        <v>156</v>
      </c>
      <c r="F5" s="12" t="s">
        <v>3</v>
      </c>
      <c r="G5" s="12" t="s">
        <v>4</v>
      </c>
      <c r="H5" s="12" t="s">
        <v>5</v>
      </c>
      <c r="I5" s="13" t="s">
        <v>6</v>
      </c>
      <c r="J5" s="4"/>
      <c r="K5" s="10"/>
    </row>
    <row r="6" spans="1:11" ht="23.25" customHeight="1" x14ac:dyDescent="0.25">
      <c r="A6" s="386" t="s">
        <v>191</v>
      </c>
      <c r="B6" s="387"/>
      <c r="C6" s="387"/>
      <c r="D6" s="387"/>
      <c r="E6" s="387"/>
      <c r="F6" s="387"/>
      <c r="G6" s="387"/>
      <c r="H6" s="387"/>
      <c r="I6" s="388"/>
      <c r="J6" s="17"/>
    </row>
    <row r="7" spans="1:11" ht="68.25" customHeight="1" x14ac:dyDescent="0.25">
      <c r="A7" s="43" t="s">
        <v>183</v>
      </c>
      <c r="B7" s="2" t="s">
        <v>186</v>
      </c>
      <c r="C7" s="45">
        <v>0.05</v>
      </c>
      <c r="D7" s="46">
        <v>3</v>
      </c>
      <c r="E7" s="46"/>
      <c r="F7" s="1"/>
      <c r="G7" s="1"/>
      <c r="H7" s="1"/>
      <c r="I7" s="1"/>
      <c r="J7" s="114">
        <f>IF(I7&lt;&gt;"",20/20,IF(H7&lt;&gt;"",15/20,IF(G7&lt;&gt;"",8/20,IF(F7&lt;&gt;"",2/20,0))))*$C$7*60</f>
        <v>0</v>
      </c>
    </row>
    <row r="8" spans="1:11" ht="39.75" customHeight="1" x14ac:dyDescent="0.25">
      <c r="A8" s="43" t="s">
        <v>184</v>
      </c>
      <c r="B8" s="2" t="s">
        <v>187</v>
      </c>
      <c r="C8" s="45">
        <v>0.05</v>
      </c>
      <c r="D8" s="46">
        <v>3</v>
      </c>
      <c r="E8" s="46"/>
      <c r="F8" s="1"/>
      <c r="G8" s="1"/>
      <c r="H8" s="1"/>
      <c r="I8" s="1"/>
      <c r="J8" s="114">
        <f>IF(I8&lt;&gt;"",20/20,IF(H8&lt;&gt;"",15/20,IF(G8&lt;&gt;"",8/20,IF(F8&lt;&gt;"",2/20,0))))*$C$8*60</f>
        <v>0</v>
      </c>
    </row>
    <row r="9" spans="1:11" ht="56.25" customHeight="1" x14ac:dyDescent="0.25">
      <c r="A9" s="44" t="s">
        <v>185</v>
      </c>
      <c r="B9" s="2" t="s">
        <v>188</v>
      </c>
      <c r="C9" s="45">
        <v>0.1</v>
      </c>
      <c r="D9" s="46">
        <v>6</v>
      </c>
      <c r="E9" s="46"/>
      <c r="F9" s="1"/>
      <c r="G9" s="1"/>
      <c r="H9" s="1"/>
      <c r="I9" s="1"/>
      <c r="J9" s="114">
        <f>IF(I9&lt;&gt;"",20/20,IF(H9&lt;&gt;"",15/20,IF(G9&lt;&gt;"",8/20,IF(F9&lt;&gt;"",2/20,0))))*$C$9*60</f>
        <v>0</v>
      </c>
    </row>
    <row r="10" spans="1:11" ht="21.75" customHeight="1" x14ac:dyDescent="0.25">
      <c r="A10" s="389" t="s">
        <v>190</v>
      </c>
      <c r="B10" s="390"/>
      <c r="C10" s="390"/>
      <c r="D10" s="390"/>
      <c r="E10" s="390"/>
      <c r="F10" s="390"/>
      <c r="G10" s="390"/>
      <c r="H10" s="390"/>
      <c r="I10" s="391"/>
      <c r="J10" s="115"/>
    </row>
    <row r="11" spans="1:11" ht="84.75" customHeight="1" x14ac:dyDescent="0.25">
      <c r="A11" s="73" t="s">
        <v>192</v>
      </c>
      <c r="B11" s="43" t="s">
        <v>195</v>
      </c>
      <c r="C11" s="74">
        <v>0.05</v>
      </c>
      <c r="D11" s="72">
        <v>3</v>
      </c>
      <c r="E11" s="72"/>
      <c r="F11" s="48"/>
      <c r="G11" s="48"/>
      <c r="H11" s="48"/>
      <c r="I11" s="48"/>
      <c r="J11" s="116">
        <f>IF(I11&lt;&gt;"",20/20,IF(H11&lt;&gt;"",15/20,IF(G11&lt;&gt;"",8/20,IF(F11&lt;&gt;"",2/20,0))))*$C$11*60</f>
        <v>0</v>
      </c>
    </row>
    <row r="12" spans="1:11" ht="37.5" customHeight="1" x14ac:dyDescent="0.25">
      <c r="A12" s="43" t="s">
        <v>193</v>
      </c>
      <c r="B12" s="43" t="s">
        <v>196</v>
      </c>
      <c r="C12" s="74">
        <v>0.05</v>
      </c>
      <c r="D12" s="72">
        <v>3</v>
      </c>
      <c r="E12" s="72"/>
      <c r="F12" s="48"/>
      <c r="G12" s="48"/>
      <c r="H12" s="48"/>
      <c r="I12" s="48"/>
      <c r="J12" s="116">
        <f>IF(I12&lt;&gt;"",20/20,IF(H12&lt;&gt;"",15/20,IF(G12&lt;&gt;"",8/20,IF(F12&lt;&gt;"",2/20,0))))*$C$12*60</f>
        <v>0</v>
      </c>
    </row>
    <row r="13" spans="1:11" ht="42.75" customHeight="1" x14ac:dyDescent="0.25">
      <c r="A13" s="43" t="s">
        <v>189</v>
      </c>
      <c r="B13" s="43" t="s">
        <v>197</v>
      </c>
      <c r="C13" s="74">
        <v>0.15</v>
      </c>
      <c r="D13" s="72">
        <v>9</v>
      </c>
      <c r="E13" s="72"/>
      <c r="F13" s="48"/>
      <c r="G13" s="48"/>
      <c r="H13" s="48"/>
      <c r="I13" s="48"/>
      <c r="J13" s="116">
        <f>IF(I13&lt;&gt;"",20/20,IF(H13&lt;&gt;"",15/20,IF(G13&lt;&gt;"",8/20,IF(F13&lt;&gt;"",2/20,0))))*$C$13*60</f>
        <v>0</v>
      </c>
    </row>
    <row r="14" spans="1:11" ht="56.25" customHeight="1" x14ac:dyDescent="0.25">
      <c r="A14" s="43" t="s">
        <v>216</v>
      </c>
      <c r="B14" s="43" t="s">
        <v>220</v>
      </c>
      <c r="C14" s="74">
        <v>0.15</v>
      </c>
      <c r="D14" s="72">
        <v>9</v>
      </c>
      <c r="E14" s="72"/>
      <c r="F14" s="48"/>
      <c r="G14" s="48"/>
      <c r="H14" s="48"/>
      <c r="I14" s="48"/>
      <c r="J14" s="116">
        <f>IF(I14&lt;&gt;"",20/20,IF(H14&lt;&gt;"",15/20,IF(G14&lt;&gt;"",8/20,IF(F14&lt;&gt;"",2/20,0))))*$C$14*60</f>
        <v>0</v>
      </c>
    </row>
    <row r="15" spans="1:11" ht="59.25" customHeight="1" x14ac:dyDescent="0.25">
      <c r="A15" s="43" t="s">
        <v>217</v>
      </c>
      <c r="B15" s="43" t="s">
        <v>198</v>
      </c>
      <c r="C15" s="74">
        <v>0.15</v>
      </c>
      <c r="D15" s="72">
        <v>9</v>
      </c>
      <c r="E15" s="72"/>
      <c r="F15" s="48"/>
      <c r="G15" s="48"/>
      <c r="H15" s="48"/>
      <c r="I15" s="48"/>
      <c r="J15" s="116">
        <f>IF(I15&lt;&gt;"",20/20,IF(H15&lt;&gt;"",15/20,IF(G15&lt;&gt;"",8/20,IF(F15&lt;&gt;"",2/20,0))))*$C$15*60</f>
        <v>0</v>
      </c>
    </row>
    <row r="16" spans="1:11" ht="30" customHeight="1" x14ac:dyDescent="0.25">
      <c r="A16" s="392" t="s">
        <v>214</v>
      </c>
      <c r="B16" s="411"/>
      <c r="C16" s="411"/>
      <c r="D16" s="411"/>
      <c r="E16" s="411"/>
      <c r="F16" s="411"/>
      <c r="G16" s="411"/>
      <c r="H16" s="411"/>
      <c r="I16" s="412"/>
      <c r="J16" s="116"/>
    </row>
    <row r="17" spans="1:11" ht="84" customHeight="1" x14ac:dyDescent="0.25">
      <c r="A17" s="43" t="s">
        <v>210</v>
      </c>
      <c r="B17" s="43" t="s">
        <v>211</v>
      </c>
      <c r="C17" s="74">
        <v>0.1</v>
      </c>
      <c r="D17" s="72">
        <v>6</v>
      </c>
      <c r="E17" s="72"/>
      <c r="F17" s="48"/>
      <c r="G17" s="48"/>
      <c r="H17" s="48"/>
      <c r="I17" s="48"/>
      <c r="J17" s="116">
        <f>IF(I17&lt;&gt;"",20/20,IF(H17&lt;&gt;"",15/20,IF(G17&lt;&gt;"",8/20,IF(F17&lt;&gt;"",2/20,0))))*$C$17*60</f>
        <v>0</v>
      </c>
    </row>
    <row r="18" spans="1:11" ht="22.5" customHeight="1" x14ac:dyDescent="0.25">
      <c r="A18" s="392" t="s">
        <v>199</v>
      </c>
      <c r="B18" s="393"/>
      <c r="C18" s="393"/>
      <c r="D18" s="393"/>
      <c r="E18" s="393"/>
      <c r="F18" s="393"/>
      <c r="G18" s="393"/>
      <c r="H18" s="393"/>
      <c r="I18" s="394"/>
      <c r="J18" s="115"/>
    </row>
    <row r="19" spans="1:11" ht="57.75" customHeight="1" x14ac:dyDescent="0.25">
      <c r="A19" s="43" t="s">
        <v>200</v>
      </c>
      <c r="B19" s="43" t="s">
        <v>203</v>
      </c>
      <c r="C19" s="74">
        <v>0.05</v>
      </c>
      <c r="D19" s="72">
        <v>3</v>
      </c>
      <c r="E19" s="72"/>
      <c r="F19" s="48"/>
      <c r="G19" s="48"/>
      <c r="H19" s="48"/>
      <c r="I19" s="48"/>
      <c r="J19" s="116">
        <f>IF(I19&lt;&gt;"",20/20,IF(H19&lt;&gt;"",15/20,IF(G19&lt;&gt;"",8/20,IF(F19&lt;&gt;"",2/20,0))))*$C$19*60</f>
        <v>0</v>
      </c>
    </row>
    <row r="20" spans="1:11" ht="57.75" customHeight="1" x14ac:dyDescent="0.25">
      <c r="A20" s="73" t="s">
        <v>201</v>
      </c>
      <c r="B20" s="43" t="s">
        <v>204</v>
      </c>
      <c r="C20" s="74">
        <v>0.05</v>
      </c>
      <c r="D20" s="72">
        <v>3</v>
      </c>
      <c r="E20" s="72"/>
      <c r="F20" s="48"/>
      <c r="G20" s="48"/>
      <c r="H20" s="48"/>
      <c r="I20" s="48"/>
      <c r="J20" s="116">
        <f>IF(I20&lt;&gt;"",20/20,IF(H20&lt;&gt;"",15/20,IF(G20&lt;&gt;"",8/20,IF(F20&lt;&gt;"",2/20,0))))*$C$20*60</f>
        <v>0</v>
      </c>
    </row>
    <row r="21" spans="1:11" ht="31.5" customHeight="1" x14ac:dyDescent="0.25">
      <c r="A21" s="73" t="s">
        <v>202</v>
      </c>
      <c r="B21" s="43" t="s">
        <v>205</v>
      </c>
      <c r="C21" s="74">
        <v>0.05</v>
      </c>
      <c r="D21" s="72">
        <v>3</v>
      </c>
      <c r="E21" s="72"/>
      <c r="F21" s="48"/>
      <c r="G21" s="48"/>
      <c r="H21" s="48"/>
      <c r="I21" s="48"/>
      <c r="J21" s="116">
        <f>IF(I21&lt;&gt;"",20/20,IF(H21&lt;&gt;"",15/20,IF(G21&lt;&gt;"",8/20,IF(F21&lt;&gt;"",2/20,0))))*$C$21*60</f>
        <v>0</v>
      </c>
    </row>
    <row r="22" spans="1:11" ht="24.75" customHeight="1" x14ac:dyDescent="0.25">
      <c r="A22" s="75" t="s">
        <v>12</v>
      </c>
      <c r="B22" s="49" t="s">
        <v>206</v>
      </c>
      <c r="C22" s="74">
        <f>SUM(C7:C8:C9:C11:C12:C13:C14:C15:C17:C19:C20:C21)</f>
        <v>1</v>
      </c>
      <c r="D22" s="113">
        <f>SUM(D7:D8:D9:D11:D12:D13:D14:D15:D17:D19:D20:D21)</f>
        <v>60</v>
      </c>
      <c r="E22" s="86"/>
      <c r="F22" s="395">
        <f>SUM(J7:J21)</f>
        <v>0</v>
      </c>
      <c r="G22" s="396"/>
      <c r="H22" s="396"/>
      <c r="I22" s="397"/>
      <c r="J22" s="85"/>
    </row>
    <row r="23" spans="1:11" ht="50.25" customHeight="1" x14ac:dyDescent="0.25">
      <c r="A23" s="378" t="s">
        <v>7</v>
      </c>
      <c r="B23" s="379"/>
      <c r="C23" s="380" t="s">
        <v>11</v>
      </c>
      <c r="D23" s="381"/>
      <c r="E23" s="381"/>
      <c r="F23" s="382"/>
      <c r="G23" s="382"/>
      <c r="H23" s="382"/>
      <c r="I23" s="383"/>
    </row>
    <row r="24" spans="1:11" x14ac:dyDescent="0.25">
      <c r="A24" s="107" t="s">
        <v>8</v>
      </c>
      <c r="B24" s="9"/>
      <c r="C24" s="9"/>
    </row>
    <row r="25" spans="1:11" ht="38.25" customHeight="1" x14ac:dyDescent="0.25">
      <c r="A25" s="384"/>
      <c r="B25" s="385"/>
      <c r="C25" s="385"/>
      <c r="D25" s="385"/>
      <c r="E25" s="385"/>
      <c r="F25" s="385"/>
      <c r="G25" s="385"/>
      <c r="H25" s="385"/>
      <c r="I25" s="385"/>
    </row>
    <row r="32" spans="1:11" s="8" customFormat="1" x14ac:dyDescent="0.25">
      <c r="A32"/>
      <c r="B32"/>
      <c r="C32" s="11"/>
      <c r="F32"/>
      <c r="G32"/>
      <c r="H32"/>
      <c r="I32"/>
      <c r="J32"/>
      <c r="K32"/>
    </row>
  </sheetData>
  <protectedRanges>
    <protectedRange sqref="F6:I9" name="Plage1_7_1"/>
  </protectedRanges>
  <mergeCells count="13">
    <mergeCell ref="A3:I3"/>
    <mergeCell ref="A1:B1"/>
    <mergeCell ref="C1:I1"/>
    <mergeCell ref="A2:B2"/>
    <mergeCell ref="F2:H2"/>
    <mergeCell ref="A25:I25"/>
    <mergeCell ref="A6:I6"/>
    <mergeCell ref="A10:I10"/>
    <mergeCell ref="A16:I16"/>
    <mergeCell ref="A18:I18"/>
    <mergeCell ref="F22:I22"/>
    <mergeCell ref="A23:B23"/>
    <mergeCell ref="C23:I23"/>
  </mergeCells>
  <printOptions horizontalCentered="1" verticalCentered="1"/>
  <pageMargins left="0" right="3.937007874015748E-2" top="0" bottom="0" header="0.11811023622047245" footer="0.11811023622047245"/>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69462-140F-4909-A051-990C8CF03A8B}">
  <sheetPr codeName="Feuil11">
    <tabColor theme="9" tint="0.59999389629810485"/>
  </sheetPr>
  <dimension ref="A1:K31"/>
  <sheetViews>
    <sheetView zoomScale="80" zoomScaleNormal="80" workbookViewId="0">
      <selection activeCell="L4" sqref="L4"/>
    </sheetView>
  </sheetViews>
  <sheetFormatPr baseColWidth="10" defaultRowHeight="15" x14ac:dyDescent="0.25"/>
  <cols>
    <col min="1" max="1" width="25.85546875" customWidth="1"/>
    <col min="2" max="2" width="44.7109375" customWidth="1"/>
    <col min="3" max="3" width="5.5703125" customWidth="1"/>
    <col min="4" max="5" width="4.28515625" style="8" customWidth="1"/>
    <col min="6" max="8" width="4.28515625" customWidth="1"/>
    <col min="9" max="9" width="5" customWidth="1"/>
    <col min="10" max="10" width="5.7109375" customWidth="1"/>
    <col min="11" max="11" width="4.85546875" customWidth="1"/>
  </cols>
  <sheetData>
    <row r="1" spans="1:11" ht="36.75" customHeight="1" x14ac:dyDescent="0.25">
      <c r="A1" s="401" t="s">
        <v>94</v>
      </c>
      <c r="B1" s="402"/>
      <c r="C1" s="403" t="s">
        <v>14</v>
      </c>
      <c r="D1" s="404"/>
      <c r="E1" s="404"/>
      <c r="F1" s="404"/>
      <c r="G1" s="404"/>
      <c r="H1" s="404"/>
      <c r="I1" s="405"/>
    </row>
    <row r="2" spans="1:11" ht="26.25" customHeight="1" x14ac:dyDescent="0.25">
      <c r="A2" s="406" t="s">
        <v>181</v>
      </c>
      <c r="B2" s="407"/>
      <c r="C2" s="413" t="s">
        <v>0</v>
      </c>
      <c r="D2" s="414"/>
      <c r="E2" s="414"/>
      <c r="F2" s="408" t="s">
        <v>9</v>
      </c>
      <c r="G2" s="409"/>
      <c r="H2" s="410"/>
      <c r="I2" s="91" t="s">
        <v>218</v>
      </c>
    </row>
    <row r="3" spans="1:11" ht="26.25" customHeight="1" x14ac:dyDescent="0.25">
      <c r="A3" s="398" t="s">
        <v>219</v>
      </c>
      <c r="B3" s="399"/>
      <c r="C3" s="399"/>
      <c r="D3" s="399"/>
      <c r="E3" s="399"/>
      <c r="F3" s="399"/>
      <c r="G3" s="399"/>
      <c r="H3" s="399"/>
      <c r="I3" s="400"/>
    </row>
    <row r="4" spans="1:11" ht="21.75" customHeight="1" x14ac:dyDescent="0.25">
      <c r="A4" s="76" t="s">
        <v>10</v>
      </c>
      <c r="B4" s="70"/>
      <c r="C4" s="70"/>
      <c r="D4" s="70"/>
      <c r="E4" s="70"/>
      <c r="F4" s="70"/>
      <c r="G4" s="70"/>
      <c r="H4" s="70"/>
      <c r="I4" s="71"/>
    </row>
    <row r="5" spans="1:11" ht="18.75" customHeight="1" thickBot="1" x14ac:dyDescent="0.3">
      <c r="A5" s="87" t="s">
        <v>1</v>
      </c>
      <c r="B5" s="12" t="s">
        <v>2</v>
      </c>
      <c r="C5" s="88" t="s">
        <v>13</v>
      </c>
      <c r="D5" s="89" t="s">
        <v>155</v>
      </c>
      <c r="E5" s="90" t="s">
        <v>156</v>
      </c>
      <c r="F5" s="12" t="s">
        <v>3</v>
      </c>
      <c r="G5" s="12" t="s">
        <v>4</v>
      </c>
      <c r="H5" s="12" t="s">
        <v>5</v>
      </c>
      <c r="I5" s="13" t="s">
        <v>6</v>
      </c>
      <c r="J5" s="4"/>
      <c r="K5" s="10"/>
    </row>
    <row r="6" spans="1:11" ht="23.25" customHeight="1" x14ac:dyDescent="0.25">
      <c r="A6" s="386" t="s">
        <v>191</v>
      </c>
      <c r="B6" s="387"/>
      <c r="C6" s="387"/>
      <c r="D6" s="387"/>
      <c r="E6" s="387"/>
      <c r="F6" s="387"/>
      <c r="G6" s="387"/>
      <c r="H6" s="387"/>
      <c r="I6" s="388"/>
      <c r="J6" s="17"/>
    </row>
    <row r="7" spans="1:11" ht="68.25" customHeight="1" x14ac:dyDescent="0.25">
      <c r="A7" s="43" t="s">
        <v>183</v>
      </c>
      <c r="B7" s="2" t="s">
        <v>186</v>
      </c>
      <c r="C7" s="45">
        <v>0.05</v>
      </c>
      <c r="D7" s="46">
        <v>3</v>
      </c>
      <c r="E7" s="46"/>
      <c r="F7" s="1"/>
      <c r="G7" s="1"/>
      <c r="H7" s="1"/>
      <c r="I7" s="1"/>
      <c r="J7" s="114">
        <f>IF(I7&lt;&gt;"",20/20,IF(H7&lt;&gt;"",15/20,IF(G7&lt;&gt;"",8/20,IF(F7&lt;&gt;"",2/20,0))))*$C$7*60</f>
        <v>0</v>
      </c>
    </row>
    <row r="8" spans="1:11" ht="39.75" customHeight="1" x14ac:dyDescent="0.25">
      <c r="A8" s="43" t="s">
        <v>184</v>
      </c>
      <c r="B8" s="2" t="s">
        <v>187</v>
      </c>
      <c r="C8" s="45">
        <v>0.1</v>
      </c>
      <c r="D8" s="46">
        <v>6</v>
      </c>
      <c r="E8" s="46"/>
      <c r="F8" s="1"/>
      <c r="G8" s="1"/>
      <c r="H8" s="1"/>
      <c r="I8" s="1"/>
      <c r="J8" s="114">
        <f>IF(I8&lt;&gt;"",20/20,IF(H8&lt;&gt;"",15/20,IF(G8&lt;&gt;"",8/20,IF(F8&lt;&gt;"",2/20,0))))*$C$8*60</f>
        <v>0</v>
      </c>
    </row>
    <row r="9" spans="1:11" ht="56.25" customHeight="1" x14ac:dyDescent="0.25">
      <c r="A9" s="44" t="s">
        <v>185</v>
      </c>
      <c r="B9" s="2" t="s">
        <v>188</v>
      </c>
      <c r="C9" s="45">
        <v>0.1</v>
      </c>
      <c r="D9" s="46">
        <v>6</v>
      </c>
      <c r="E9" s="46"/>
      <c r="F9" s="1"/>
      <c r="G9" s="1"/>
      <c r="H9" s="1"/>
      <c r="I9" s="1"/>
      <c r="J9" s="114">
        <f>IF(I9&lt;&gt;"",20/20,IF(H9&lt;&gt;"",15/20,IF(G9&lt;&gt;"",8/20,IF(F9&lt;&gt;"",2/20,0))))*$C$9*60</f>
        <v>0</v>
      </c>
    </row>
    <row r="10" spans="1:11" ht="21.75" customHeight="1" x14ac:dyDescent="0.25">
      <c r="A10" s="389" t="s">
        <v>190</v>
      </c>
      <c r="B10" s="390"/>
      <c r="C10" s="390"/>
      <c r="D10" s="390"/>
      <c r="E10" s="390"/>
      <c r="F10" s="390"/>
      <c r="G10" s="390"/>
      <c r="H10" s="390"/>
      <c r="I10" s="391"/>
      <c r="J10" s="115"/>
    </row>
    <row r="11" spans="1:11" ht="84.75" customHeight="1" x14ac:dyDescent="0.25">
      <c r="A11" s="73" t="s">
        <v>192</v>
      </c>
      <c r="B11" s="43" t="s">
        <v>195</v>
      </c>
      <c r="C11" s="74">
        <v>0.05</v>
      </c>
      <c r="D11" s="72">
        <v>3</v>
      </c>
      <c r="E11" s="72"/>
      <c r="F11" s="48"/>
      <c r="G11" s="48"/>
      <c r="H11" s="48"/>
      <c r="I11" s="48"/>
      <c r="J11" s="116">
        <f>IF(I11&lt;&gt;"",20/20,IF(H11&lt;&gt;"",15/20,IF(G11&lt;&gt;"",8/20,IF(F11&lt;&gt;"",2/20,0))))*$C$11*60</f>
        <v>0</v>
      </c>
    </row>
    <row r="12" spans="1:11" ht="37.5" customHeight="1" x14ac:dyDescent="0.25">
      <c r="A12" s="43" t="s">
        <v>193</v>
      </c>
      <c r="B12" s="43" t="s">
        <v>196</v>
      </c>
      <c r="C12" s="74">
        <v>0.1</v>
      </c>
      <c r="D12" s="72">
        <v>6</v>
      </c>
      <c r="E12" s="72"/>
      <c r="F12" s="48"/>
      <c r="G12" s="48"/>
      <c r="H12" s="48"/>
      <c r="I12" s="48"/>
      <c r="J12" s="116">
        <f>IF(I12&lt;&gt;"",20/20,IF(H12&lt;&gt;"",15/20,IF(G12&lt;&gt;"",8/20,IF(F12&lt;&gt;"",2/20,0))))*$C$12*60</f>
        <v>0</v>
      </c>
    </row>
    <row r="13" spans="1:11" ht="42.75" customHeight="1" x14ac:dyDescent="0.25">
      <c r="A13" s="43" t="s">
        <v>189</v>
      </c>
      <c r="B13" s="43" t="s">
        <v>197</v>
      </c>
      <c r="C13" s="74">
        <v>0.15</v>
      </c>
      <c r="D13" s="72">
        <v>9</v>
      </c>
      <c r="E13" s="72"/>
      <c r="F13" s="48"/>
      <c r="G13" s="48"/>
      <c r="H13" s="48"/>
      <c r="I13" s="48"/>
      <c r="J13" s="116">
        <f>IF(I13&lt;&gt;"",20/20,IF(H13&lt;&gt;"",15/20,IF(G13&lt;&gt;"",8/20,IF(F13&lt;&gt;"",2/20,0))))*$C$13*60</f>
        <v>0</v>
      </c>
    </row>
    <row r="14" spans="1:11" ht="59.25" customHeight="1" x14ac:dyDescent="0.25">
      <c r="A14" s="43" t="s">
        <v>216</v>
      </c>
      <c r="B14" s="43" t="s">
        <v>220</v>
      </c>
      <c r="C14" s="74">
        <v>0.15</v>
      </c>
      <c r="D14" s="72">
        <v>9</v>
      </c>
      <c r="E14" s="72"/>
      <c r="F14" s="48"/>
      <c r="G14" s="48"/>
      <c r="H14" s="48"/>
      <c r="I14" s="48"/>
      <c r="J14" s="116">
        <f>IF(I14&lt;&gt;"",20/20,IF(H14&lt;&gt;"",15/20,IF(G14&lt;&gt;"",8/20,IF(F14&lt;&gt;"",2/20,0))))*$C$14*60</f>
        <v>0</v>
      </c>
    </row>
    <row r="15" spans="1:11" ht="30" customHeight="1" x14ac:dyDescent="0.25">
      <c r="A15" s="392" t="s">
        <v>214</v>
      </c>
      <c r="B15" s="411"/>
      <c r="C15" s="411"/>
      <c r="D15" s="411"/>
      <c r="E15" s="411"/>
      <c r="F15" s="411"/>
      <c r="G15" s="411"/>
      <c r="H15" s="411"/>
      <c r="I15" s="412"/>
      <c r="J15" s="116"/>
    </row>
    <row r="16" spans="1:11" ht="84" customHeight="1" x14ac:dyDescent="0.25">
      <c r="A16" s="43" t="s">
        <v>210</v>
      </c>
      <c r="B16" s="43" t="s">
        <v>211</v>
      </c>
      <c r="C16" s="74">
        <v>0.15</v>
      </c>
      <c r="D16" s="72">
        <v>9</v>
      </c>
      <c r="E16" s="72"/>
      <c r="F16" s="48"/>
      <c r="G16" s="48"/>
      <c r="H16" s="48"/>
      <c r="I16" s="48"/>
      <c r="J16" s="116">
        <f>IF(I16&lt;&gt;"",20/20,IF(H16&lt;&gt;"",15/20,IF(G16&lt;&gt;"",8/20,IF(F16&lt;&gt;"",2/20,0))))*$C$16*60</f>
        <v>0</v>
      </c>
    </row>
    <row r="17" spans="1:11" ht="22.5" customHeight="1" x14ac:dyDescent="0.25">
      <c r="A17" s="392" t="s">
        <v>199</v>
      </c>
      <c r="B17" s="393"/>
      <c r="C17" s="393"/>
      <c r="D17" s="393"/>
      <c r="E17" s="393"/>
      <c r="F17" s="393"/>
      <c r="G17" s="393"/>
      <c r="H17" s="393"/>
      <c r="I17" s="394"/>
      <c r="J17" s="115"/>
    </row>
    <row r="18" spans="1:11" ht="57.75" customHeight="1" x14ac:dyDescent="0.25">
      <c r="A18" s="43" t="s">
        <v>200</v>
      </c>
      <c r="B18" s="43" t="s">
        <v>203</v>
      </c>
      <c r="C18" s="74">
        <v>0.05</v>
      </c>
      <c r="D18" s="72">
        <v>3</v>
      </c>
      <c r="E18" s="72"/>
      <c r="F18" s="48"/>
      <c r="G18" s="48"/>
      <c r="H18" s="48"/>
      <c r="I18" s="48"/>
      <c r="J18" s="116">
        <f>IF(I18&lt;&gt;"",20/20,IF(H18&lt;&gt;"",15/20,IF(G18&lt;&gt;"",8/20,IF(F18&lt;&gt;"",2/20,0))))*$C$18*60</f>
        <v>0</v>
      </c>
    </row>
    <row r="19" spans="1:11" ht="57.75" customHeight="1" x14ac:dyDescent="0.25">
      <c r="A19" s="73" t="s">
        <v>201</v>
      </c>
      <c r="B19" s="43" t="s">
        <v>204</v>
      </c>
      <c r="C19" s="74">
        <v>0.05</v>
      </c>
      <c r="D19" s="72">
        <v>3</v>
      </c>
      <c r="E19" s="72"/>
      <c r="F19" s="48"/>
      <c r="G19" s="48"/>
      <c r="H19" s="48"/>
      <c r="I19" s="48"/>
      <c r="J19" s="116">
        <f>IF(I19&lt;&gt;"",20/20,IF(H19&lt;&gt;"",15/20,IF(G19&lt;&gt;"",8/20,IF(F19&lt;&gt;"",2/20,0))))*$C$19*60</f>
        <v>0</v>
      </c>
    </row>
    <row r="20" spans="1:11" ht="31.5" customHeight="1" x14ac:dyDescent="0.25">
      <c r="A20" s="73" t="s">
        <v>202</v>
      </c>
      <c r="B20" s="43" t="s">
        <v>205</v>
      </c>
      <c r="C20" s="74">
        <v>0.05</v>
      </c>
      <c r="D20" s="72">
        <v>3</v>
      </c>
      <c r="E20" s="72"/>
      <c r="F20" s="48"/>
      <c r="G20" s="48"/>
      <c r="H20" s="48"/>
      <c r="I20" s="48"/>
      <c r="J20" s="116">
        <f>IF(I20&lt;&gt;"",20/20,IF(H20&lt;&gt;"",15/20,IF(G20&lt;&gt;"",8/20,IF(F20&lt;&gt;"",2/20,0))))*$C$20*60</f>
        <v>0</v>
      </c>
    </row>
    <row r="21" spans="1:11" ht="24.75" customHeight="1" x14ac:dyDescent="0.25">
      <c r="A21" s="75" t="s">
        <v>12</v>
      </c>
      <c r="B21" s="49" t="s">
        <v>206</v>
      </c>
      <c r="C21" s="74">
        <f>SUM(C7:C8:C9:C11:C12:C13:C14:C16:C18:C19:C20)</f>
        <v>1.0000000000000002</v>
      </c>
      <c r="D21" s="113">
        <f>SUM(D7:D8:D9:D11:D12:D13:D14:D16:D18:D19:D20)</f>
        <v>60</v>
      </c>
      <c r="E21" s="86"/>
      <c r="F21" s="395">
        <f>SUM(J7:J20)</f>
        <v>0</v>
      </c>
      <c r="G21" s="396"/>
      <c r="H21" s="396"/>
      <c r="I21" s="397"/>
      <c r="J21" s="85"/>
    </row>
    <row r="22" spans="1:11" ht="50.25" customHeight="1" x14ac:dyDescent="0.25">
      <c r="A22" s="378" t="s">
        <v>7</v>
      </c>
      <c r="B22" s="379"/>
      <c r="C22" s="380" t="s">
        <v>11</v>
      </c>
      <c r="D22" s="381"/>
      <c r="E22" s="381"/>
      <c r="F22" s="382"/>
      <c r="G22" s="382"/>
      <c r="H22" s="382"/>
      <c r="I22" s="383"/>
    </row>
    <row r="23" spans="1:11" x14ac:dyDescent="0.25">
      <c r="A23" s="107" t="s">
        <v>8</v>
      </c>
      <c r="B23" s="9"/>
      <c r="C23" s="9"/>
    </row>
    <row r="24" spans="1:11" ht="38.25" customHeight="1" x14ac:dyDescent="0.25">
      <c r="A24" s="384"/>
      <c r="B24" s="385"/>
      <c r="C24" s="385"/>
      <c r="D24" s="385"/>
      <c r="E24" s="385"/>
      <c r="F24" s="385"/>
      <c r="G24" s="385"/>
      <c r="H24" s="385"/>
      <c r="I24" s="385"/>
    </row>
    <row r="31" spans="1:11" s="8" customFormat="1" x14ac:dyDescent="0.25">
      <c r="A31"/>
      <c r="B31"/>
      <c r="C31" s="11"/>
      <c r="F31"/>
      <c r="G31"/>
      <c r="H31"/>
      <c r="I31"/>
      <c r="J31"/>
      <c r="K31"/>
    </row>
  </sheetData>
  <protectedRanges>
    <protectedRange sqref="F6:I9" name="Plage1_7_1"/>
  </protectedRanges>
  <mergeCells count="14">
    <mergeCell ref="A3:I3"/>
    <mergeCell ref="A1:B1"/>
    <mergeCell ref="C1:I1"/>
    <mergeCell ref="A2:B2"/>
    <mergeCell ref="C2:E2"/>
    <mergeCell ref="F2:H2"/>
    <mergeCell ref="A24:I24"/>
    <mergeCell ref="A6:I6"/>
    <mergeCell ref="A10:I10"/>
    <mergeCell ref="A15:I15"/>
    <mergeCell ref="A17:I17"/>
    <mergeCell ref="F21:I21"/>
    <mergeCell ref="A22:B22"/>
    <mergeCell ref="C22:I22"/>
  </mergeCells>
  <printOptions horizontalCentered="1" verticalCentered="1"/>
  <pageMargins left="0" right="3.937007874015748E-2" top="0" bottom="0" header="0.11811023622047245" footer="0.11811023622047245"/>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Règlement d'examen</vt:lpstr>
      <vt:lpstr>Principe CCF</vt:lpstr>
      <vt:lpstr>Structure E31</vt:lpstr>
      <vt:lpstr>Structure E32</vt:lpstr>
      <vt:lpstr>E31_SE</vt:lpstr>
      <vt:lpstr>E31_SE1</vt:lpstr>
      <vt:lpstr>E31_SE2</vt:lpstr>
      <vt:lpstr>E31_SE3</vt:lpstr>
      <vt:lpstr>E31_SE4</vt:lpstr>
      <vt:lpstr>E32_SE</vt:lpstr>
      <vt:lpstr>E32_SE1</vt:lpstr>
      <vt:lpstr>E32_SE2</vt:lpstr>
      <vt:lpstr>E32_SE3</vt:lpstr>
      <vt:lpstr>E32_SE4</vt:lpstr>
      <vt:lpstr>E32_SE5</vt:lpstr>
      <vt:lpstr>Dossier élève</vt:lpstr>
    </vt:vector>
  </TitlesOfParts>
  <Company>Rectorat De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Berrada Said</cp:lastModifiedBy>
  <cp:lastPrinted>2022-09-28T13:03:42Z</cp:lastPrinted>
  <dcterms:created xsi:type="dcterms:W3CDTF">2018-09-26T13:29:45Z</dcterms:created>
  <dcterms:modified xsi:type="dcterms:W3CDTF">2022-09-28T13:05:38Z</dcterms:modified>
</cp:coreProperties>
</file>