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mmanuel\CloudStation\4e\Statistiques - Eff &amp; Frq\Sondage\"/>
    </mc:Choice>
  </mc:AlternateContent>
  <xr:revisionPtr revIDLastSave="0" documentId="13_ncr:1_{45D8CDBE-B595-45AA-8576-D6066D4DC5EF}" xr6:coauthVersionLast="47" xr6:coauthVersionMax="47" xr10:uidLastSave="{00000000-0000-0000-0000-000000000000}"/>
  <bookViews>
    <workbookView xWindow="-120" yWindow="-120" windowWidth="29040" windowHeight="15840" activeTab="1" xr2:uid="{7F3FB10C-98D9-473E-807F-5E86A754446F}"/>
  </bookViews>
  <sheets>
    <sheet name="Données" sheetId="1" r:id="rId1"/>
    <sheet name="Synthèse" sheetId="2" r:id="rId2"/>
  </sheets>
  <definedNames>
    <definedName name="Age">Données!$B:$B</definedName>
    <definedName name="Personne">Données!$A:$A</definedName>
    <definedName name="Q_1">Données!$C:$C</definedName>
    <definedName name="Q_2">Données!$D:$D</definedName>
    <definedName name="Q_3">Données!$E:$E</definedName>
    <definedName name="Q_4">Données!$F:$F</definedName>
    <definedName name="Q_5">Données!$G:$G</definedName>
    <definedName name="Q_6">Données!$H:$H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" l="1"/>
  <c r="G29" i="2"/>
  <c r="H29" i="2"/>
  <c r="I29" i="2"/>
  <c r="J29" i="2"/>
  <c r="F30" i="2"/>
  <c r="G30" i="2"/>
  <c r="H30" i="2"/>
  <c r="I30" i="2"/>
  <c r="J30" i="2"/>
  <c r="F31" i="2"/>
  <c r="G31" i="2"/>
  <c r="H31" i="2"/>
  <c r="I31" i="2"/>
  <c r="J31" i="2"/>
  <c r="F32" i="2"/>
  <c r="G32" i="2"/>
  <c r="H32" i="2"/>
  <c r="I32" i="2"/>
  <c r="J32" i="2"/>
  <c r="F33" i="2"/>
  <c r="G33" i="2"/>
  <c r="H33" i="2"/>
  <c r="I33" i="2"/>
  <c r="J33" i="2"/>
  <c r="F34" i="2"/>
  <c r="G34" i="2"/>
  <c r="H34" i="2"/>
  <c r="I34" i="2"/>
  <c r="J34" i="2"/>
  <c r="E30" i="2"/>
  <c r="E31" i="2"/>
  <c r="E32" i="2"/>
  <c r="E33" i="2"/>
  <c r="E34" i="2"/>
  <c r="E29" i="2"/>
  <c r="F28" i="2"/>
  <c r="G28" i="2"/>
  <c r="H28" i="2"/>
  <c r="I28" i="2"/>
  <c r="J28" i="2"/>
  <c r="E28" i="2"/>
  <c r="D30" i="2"/>
  <c r="D31" i="2"/>
  <c r="D32" i="2"/>
  <c r="D33" i="2"/>
  <c r="D34" i="2"/>
  <c r="D29" i="2"/>
  <c r="C11" i="2"/>
  <c r="D11" i="2"/>
  <c r="E11" i="2"/>
  <c r="F11" i="2"/>
  <c r="G11" i="2"/>
  <c r="H11" i="2"/>
  <c r="I11" i="2"/>
  <c r="C12" i="2"/>
  <c r="D12" i="2"/>
  <c r="E12" i="2"/>
  <c r="F12" i="2"/>
  <c r="G12" i="2"/>
  <c r="H12" i="2"/>
  <c r="I12" i="2"/>
  <c r="E8" i="2"/>
  <c r="D18" i="2"/>
  <c r="E18" i="2" s="1"/>
  <c r="H18" i="2"/>
  <c r="D19" i="2"/>
  <c r="E19" i="2" s="1"/>
  <c r="D20" i="2"/>
  <c r="G20" i="2" s="1"/>
  <c r="E20" i="2"/>
  <c r="F20" i="2"/>
  <c r="H20" i="2"/>
  <c r="I20" i="2"/>
  <c r="J20" i="2"/>
  <c r="D21" i="2"/>
  <c r="E21" i="2" s="1"/>
  <c r="G21" i="2"/>
  <c r="H21" i="2"/>
  <c r="D22" i="2"/>
  <c r="H22" i="2" s="1"/>
  <c r="D23" i="2"/>
  <c r="E23" i="2" s="1"/>
  <c r="C18" i="2"/>
  <c r="B19" i="2" s="1"/>
  <c r="G18" i="2" l="1"/>
  <c r="G22" i="2"/>
  <c r="J21" i="2"/>
  <c r="F21" i="2"/>
  <c r="H19" i="2"/>
  <c r="H26" i="2" s="1"/>
  <c r="D24" i="2"/>
  <c r="G23" i="2"/>
  <c r="J22" i="2"/>
  <c r="F22" i="2"/>
  <c r="I21" i="2"/>
  <c r="G19" i="2"/>
  <c r="J18" i="2"/>
  <c r="F18" i="2"/>
  <c r="F26" i="2" s="1"/>
  <c r="H23" i="2"/>
  <c r="J23" i="2"/>
  <c r="F23" i="2"/>
  <c r="I22" i="2"/>
  <c r="E22" i="2"/>
  <c r="J19" i="2"/>
  <c r="F19" i="2"/>
  <c r="I18" i="2"/>
  <c r="I23" i="2"/>
  <c r="I19" i="2"/>
  <c r="G26" i="2"/>
  <c r="C19" i="2"/>
  <c r="B20" i="2" s="1"/>
  <c r="J26" i="2" l="1"/>
  <c r="I26" i="2"/>
  <c r="E26" i="2"/>
  <c r="C20" i="2"/>
  <c r="B21" i="2" s="1"/>
  <c r="C21" i="2" l="1"/>
  <c r="B22" i="2" s="1"/>
  <c r="C22" i="2" l="1"/>
  <c r="B23" i="2" s="1"/>
  <c r="C23" i="2" l="1"/>
</calcChain>
</file>

<file path=xl/sharedStrings.xml><?xml version="1.0" encoding="utf-8"?>
<sst xmlns="http://schemas.openxmlformats.org/spreadsheetml/2006/main" count="112" uniqueCount="55">
  <si>
    <t>Age</t>
  </si>
  <si>
    <t>Q1</t>
  </si>
  <si>
    <t>Q2</t>
  </si>
  <si>
    <t>Q3</t>
  </si>
  <si>
    <t>Q4</t>
  </si>
  <si>
    <t>Q5</t>
  </si>
  <si>
    <t>Q6</t>
  </si>
  <si>
    <t>Combien de temps dormez-vous par jour ?</t>
  </si>
  <si>
    <t>Combien de temps passez-vous pour vous préparer ?</t>
  </si>
  <si>
    <t>Combien de temps consacrez-vous au repas par jour (à manger uniquement) ?</t>
  </si>
  <si>
    <t>Combien de temps passez-vous dans les déplacements par semaine (trajets "travail", "courses") ?</t>
  </si>
  <si>
    <t>Combien de temps consacrez-vous à vos loisirs par semaines (hors question précédente) ?</t>
  </si>
  <si>
    <t>Moyenne</t>
  </si>
  <si>
    <t>Etendue</t>
  </si>
  <si>
    <t>Combien de temps regardez-vous la télévision (ou films, séries sur écran) par semaine ?</t>
  </si>
  <si>
    <t>6.00</t>
  </si>
  <si>
    <t>2.00</t>
  </si>
  <si>
    <t>0.30</t>
  </si>
  <si>
    <t>7.00</t>
  </si>
  <si>
    <t>00.00</t>
  </si>
  <si>
    <t>9.00</t>
  </si>
  <si>
    <t>1.00</t>
  </si>
  <si>
    <t>1.30</t>
  </si>
  <si>
    <t>0.40</t>
  </si>
  <si>
    <t>21.00</t>
  </si>
  <si>
    <t>5.00</t>
  </si>
  <si>
    <t>8.00</t>
  </si>
  <si>
    <t>18.00</t>
  </si>
  <si>
    <t>3.00</t>
  </si>
  <si>
    <t>1.15</t>
  </si>
  <si>
    <t>5. 00</t>
  </si>
  <si>
    <t>0.45</t>
  </si>
  <si>
    <t>6.30</t>
  </si>
  <si>
    <t>10.00</t>
  </si>
  <si>
    <t>8.30</t>
  </si>
  <si>
    <t>5.30</t>
  </si>
  <si>
    <t>4.00</t>
  </si>
  <si>
    <t>1.45</t>
  </si>
  <si>
    <t>2.15</t>
  </si>
  <si>
    <t xml:space="preserve"> 00:45</t>
  </si>
  <si>
    <t xml:space="preserve"> 06:30</t>
  </si>
  <si>
    <t xml:space="preserve">  49:00</t>
  </si>
  <si>
    <t xml:space="preserve"> 2:00</t>
  </si>
  <si>
    <t xml:space="preserve">  3:00</t>
  </si>
  <si>
    <t xml:space="preserve">  1:30</t>
  </si>
  <si>
    <t xml:space="preserve">       8:00</t>
  </si>
  <si>
    <t>Personne</t>
  </si>
  <si>
    <t>Effectif</t>
  </si>
  <si>
    <t>min (exclus)</t>
  </si>
  <si>
    <t>max (inclus)</t>
  </si>
  <si>
    <t>Total</t>
  </si>
  <si>
    <t>Effectif total</t>
  </si>
  <si>
    <t>Moyenne pondérée</t>
  </si>
  <si>
    <t>Calculs des temps moyens par question</t>
  </si>
  <si>
    <t>Calculs des temps moyens par question et par classe d'âge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</si>
</sst>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[h]:mm:ss;@"/>
    <numFmt numFmtId="166" formatCode="0.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3" fillId="0" borderId="0" xfId="0" applyFont="1"/>
    <xf numFmtId="166" fontId="0" fillId="4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9E7"/>
      <color rgb="FFF8FBF7"/>
      <color rgb="FFECF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Temps moyen passé à différentes activités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Synthèse!$B$11</c:f>
              <c:strCache>
                <c:ptCount val="1"/>
                <c:pt idx="0">
                  <c:v>Moyenne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Synthèse!$D$10:$I$10</c:f>
              <c:strCache>
                <c:ptCount val="6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5">
                  <c:v>Q6</c:v>
                </c:pt>
              </c:strCache>
            </c:strRef>
          </c:cat>
          <c:val>
            <c:numRef>
              <c:f>Synthèse!$D$11:$I$11</c:f>
              <c:numCache>
                <c:formatCode>h:mm;@</c:formatCode>
                <c:ptCount val="6"/>
                <c:pt idx="0">
                  <c:v>0.31690228174603191</c:v>
                </c:pt>
                <c:pt idx="1">
                  <c:v>3.0304898093359647E-2</c:v>
                </c:pt>
                <c:pt idx="2">
                  <c:v>0.15537173202614368</c:v>
                </c:pt>
                <c:pt idx="3">
                  <c:v>4.9673202614379117E-2</c:v>
                </c:pt>
                <c:pt idx="4">
                  <c:v>0.41725898692810448</c:v>
                </c:pt>
                <c:pt idx="5">
                  <c:v>0.23229585006693435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94-4039-85FD-A353F68D7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707999"/>
        <c:axId val="437709247"/>
      </c:barChart>
      <c:catAx>
        <c:axId val="437707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709247"/>
        <c:crosses val="autoZero"/>
        <c:auto val="1"/>
        <c:lblAlgn val="ctr"/>
        <c:lblOffset val="100"/>
        <c:noMultiLvlLbl val="0"/>
      </c:catAx>
      <c:valAx>
        <c:axId val="43770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707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Temps moyen passé à différentes activités</a:t>
            </a:r>
            <a:r>
              <a:rPr lang="fr-FR" baseline="0"/>
              <a:t> regroupé</a:t>
            </a:r>
            <a:r>
              <a:rPr lang="fr-FR"/>
              <a:t> par classe d'âge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Synthèse!$D$29</c:f>
              <c:strCache>
                <c:ptCount val="1"/>
                <c:pt idx="0">
                  <c:v>] 0 ; 15 ]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Synthèse!$E$28:$J$28</c:f>
              <c:strCache>
                <c:ptCount val="6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5">
                  <c:v>Q6</c:v>
                </c:pt>
              </c:strCache>
            </c:strRef>
          </c:cat>
          <c:val>
            <c:numRef>
              <c:f>Synthèse!$E$29:$J$29</c:f>
              <c:numCache>
                <c:formatCode>h:mm;@</c:formatCode>
                <c:ptCount val="6"/>
                <c:pt idx="0">
                  <c:v>0.32043650793650796</c:v>
                </c:pt>
                <c:pt idx="1">
                  <c:v>2.9431216931216926E-2</c:v>
                </c:pt>
                <c:pt idx="2">
                  <c:v>0.10576499118165782</c:v>
                </c:pt>
                <c:pt idx="3">
                  <c:v>4.2548500881834199E-2</c:v>
                </c:pt>
                <c:pt idx="4">
                  <c:v>0.3958333333333332</c:v>
                </c:pt>
                <c:pt idx="5">
                  <c:v>0.206768077601411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B-47C8-88F9-2C4C7FDB266C}"/>
            </c:ext>
          </c:extLst>
        </c:ser>
        <c:ser>
          <c:idx val="1"/>
          <c:order val="1"/>
          <c:tx>
            <c:strRef>
              <c:f>Synthèse!$D$30</c:f>
              <c:strCache>
                <c:ptCount val="1"/>
                <c:pt idx="0">
                  <c:v>] 15 ; 30 ]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Synthèse!$E$28:$J$28</c:f>
              <c:strCache>
                <c:ptCount val="6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5">
                  <c:v>Q6</c:v>
                </c:pt>
              </c:strCache>
            </c:strRef>
          </c:cat>
          <c:val>
            <c:numRef>
              <c:f>Synthèse!$E$30:$J$30</c:f>
              <c:numCache>
                <c:formatCode>h:mm;@</c:formatCode>
                <c:ptCount val="6"/>
                <c:pt idx="0">
                  <c:v>0.27306547619047622</c:v>
                </c:pt>
                <c:pt idx="1">
                  <c:v>3.0505952380952377E-2</c:v>
                </c:pt>
                <c:pt idx="2">
                  <c:v>0.15190972222222227</c:v>
                </c:pt>
                <c:pt idx="3">
                  <c:v>4.1666666666666664E-2</c:v>
                </c:pt>
                <c:pt idx="4">
                  <c:v>0.33816964285714285</c:v>
                </c:pt>
                <c:pt idx="5">
                  <c:v>0.20944940476190474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3B-47C8-88F9-2C4C7FDB266C}"/>
            </c:ext>
          </c:extLst>
        </c:ser>
        <c:ser>
          <c:idx val="2"/>
          <c:order val="2"/>
          <c:tx>
            <c:strRef>
              <c:f>Synthèse!$D$31</c:f>
              <c:strCache>
                <c:ptCount val="1"/>
                <c:pt idx="0">
                  <c:v>] 30 ; 45 ]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Synthèse!$E$28:$J$28</c:f>
              <c:strCache>
                <c:ptCount val="6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5">
                  <c:v>Q6</c:v>
                </c:pt>
              </c:strCache>
            </c:strRef>
          </c:cat>
          <c:val>
            <c:numRef>
              <c:f>Synthèse!$E$31:$J$31</c:f>
              <c:numCache>
                <c:formatCode>h:mm;@</c:formatCode>
                <c:ptCount val="6"/>
                <c:pt idx="0">
                  <c:v>0.28906250000000011</c:v>
                </c:pt>
                <c:pt idx="1">
                  <c:v>2.5883838383838387E-2</c:v>
                </c:pt>
                <c:pt idx="2">
                  <c:v>0.2111742424242424</c:v>
                </c:pt>
                <c:pt idx="3">
                  <c:v>5.6107954545454523E-2</c:v>
                </c:pt>
                <c:pt idx="4">
                  <c:v>0.29016729797979801</c:v>
                </c:pt>
                <c:pt idx="5">
                  <c:v>0.17574179292929296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3B-47C8-88F9-2C4C7FDB266C}"/>
            </c:ext>
          </c:extLst>
        </c:ser>
        <c:ser>
          <c:idx val="3"/>
          <c:order val="3"/>
          <c:tx>
            <c:strRef>
              <c:f>Synthèse!$D$32</c:f>
              <c:strCache>
                <c:ptCount val="1"/>
                <c:pt idx="0">
                  <c:v>] 45 ; 60 ]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Synthèse!$E$28:$J$28</c:f>
              <c:strCache>
                <c:ptCount val="6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5">
                  <c:v>Q6</c:v>
                </c:pt>
              </c:strCache>
            </c:strRef>
          </c:cat>
          <c:val>
            <c:numRef>
              <c:f>Synthèse!$E$32:$J$32</c:f>
              <c:numCache>
                <c:formatCode>h:mm;@</c:formatCode>
                <c:ptCount val="6"/>
                <c:pt idx="0">
                  <c:v>0.26916666666666667</c:v>
                </c:pt>
                <c:pt idx="1">
                  <c:v>2.7222222222222217E-2</c:v>
                </c:pt>
                <c:pt idx="2">
                  <c:v>0.16986111111111113</c:v>
                </c:pt>
                <c:pt idx="3">
                  <c:v>4.3472222222222218E-2</c:v>
                </c:pt>
                <c:pt idx="4">
                  <c:v>0.49875000000000008</c:v>
                </c:pt>
                <c:pt idx="5">
                  <c:v>0.2491666666666667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3B-47C8-88F9-2C4C7FDB266C}"/>
            </c:ext>
          </c:extLst>
        </c:ser>
        <c:ser>
          <c:idx val="4"/>
          <c:order val="4"/>
          <c:tx>
            <c:strRef>
              <c:f>Synthèse!$D$33</c:f>
              <c:strCache>
                <c:ptCount val="1"/>
                <c:pt idx="0">
                  <c:v>] 60 ; 75 ]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Synthèse!$E$28:$J$28</c:f>
              <c:strCache>
                <c:ptCount val="6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5">
                  <c:v>Q6</c:v>
                </c:pt>
              </c:strCache>
            </c:strRef>
          </c:cat>
          <c:val>
            <c:numRef>
              <c:f>Synthèse!$E$33:$J$33</c:f>
              <c:numCache>
                <c:formatCode>h:mm;@</c:formatCode>
                <c:ptCount val="6"/>
                <c:pt idx="0">
                  <c:v>0.32852564102564102</c:v>
                </c:pt>
                <c:pt idx="1">
                  <c:v>3.4188034188034191E-2</c:v>
                </c:pt>
                <c:pt idx="2">
                  <c:v>0.10256410256410256</c:v>
                </c:pt>
                <c:pt idx="3">
                  <c:v>5.6891025641025647E-2</c:v>
                </c:pt>
                <c:pt idx="4">
                  <c:v>0.60576923076923073</c:v>
                </c:pt>
                <c:pt idx="5">
                  <c:v>0.24679487179487181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3B-47C8-88F9-2C4C7FDB266C}"/>
            </c:ext>
          </c:extLst>
        </c:ser>
        <c:ser>
          <c:idx val="5"/>
          <c:order val="5"/>
          <c:tx>
            <c:strRef>
              <c:f>Synthèse!$D$34</c:f>
              <c:strCache>
                <c:ptCount val="1"/>
                <c:pt idx="0">
                  <c:v>] 75 ; 90 ]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Synthèse!$E$28:$J$28</c:f>
              <c:strCache>
                <c:ptCount val="6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5">
                  <c:v>Q6</c:v>
                </c:pt>
              </c:strCache>
            </c:strRef>
          </c:cat>
          <c:val>
            <c:numRef>
              <c:f>Synthèse!$E$34:$J$34</c:f>
              <c:numCache>
                <c:formatCode>h:mm;@</c:formatCode>
                <c:ptCount val="6"/>
                <c:pt idx="0">
                  <c:v>0.24107142857142858</c:v>
                </c:pt>
                <c:pt idx="1">
                  <c:v>2.132936507936508E-2</c:v>
                </c:pt>
                <c:pt idx="2">
                  <c:v>8.9285714285714288E-2</c:v>
                </c:pt>
                <c:pt idx="3">
                  <c:v>4.3154761904761911E-2</c:v>
                </c:pt>
                <c:pt idx="4">
                  <c:v>0.48809523809523808</c:v>
                </c:pt>
                <c:pt idx="5">
                  <c:v>0.35714285714285715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3B-47C8-88F9-2C4C7FDB2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088639"/>
        <c:axId val="441089055"/>
      </c:barChart>
      <c:catAx>
        <c:axId val="441088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1089055"/>
        <c:crosses val="autoZero"/>
        <c:auto val="1"/>
        <c:lblAlgn val="ctr"/>
        <c:lblOffset val="100"/>
        <c:noMultiLvlLbl val="0"/>
      </c:catAx>
      <c:valAx>
        <c:axId val="44108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1088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276225</xdr:colOff>
      <xdr:row>1</xdr:row>
      <xdr:rowOff>61912</xdr:rowOff>
    </xdr:from>
    <xdr:to>
      <xdr:col>20</xdr:col>
      <xdr:colOff>276225</xdr:colOff>
      <xdr:row>15</xdr:row>
      <xdr:rowOff>138112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D1E52F2-4952-0C6F-834C-5F3D33889E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76200</xdr:colOff>
      <xdr:row>16</xdr:row>
      <xdr:rowOff>147637</xdr:rowOff>
    </xdr:from>
    <xdr:to>
      <xdr:col>20</xdr:col>
      <xdr:colOff>609600</xdr:colOff>
      <xdr:row>34</xdr:row>
      <xdr:rowOff>161925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2846DF8C-FC96-C955-584F-CF1903FAF1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64AF4-F0AD-4089-A43A-3DFD2242858F}">
  <dimension ref="A1:H18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baseColWidth="10" defaultColWidth="11.42578125" defaultRowHeight="15" x14ac:dyDescent="0.25"/>
  <cols>
    <col min="1" max="8" width="11.42578125" style="2"/>
    <col min="9" max="9" width="10.7109375" style="1" customWidth="1"/>
    <col min="10" max="16384" width="11.42578125" style="1"/>
  </cols>
  <sheetData>
    <row r="1" spans="1:8" x14ac:dyDescent="0.25">
      <c r="A1" s="2" t="s">
        <v>46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x14ac:dyDescent="0.25">
      <c r="A2" s="3">
        <v>1</v>
      </c>
      <c r="B2" s="5">
        <v>14</v>
      </c>
      <c r="C2" s="4">
        <v>0.25</v>
      </c>
      <c r="D2" s="4">
        <v>2.0833333333333332E-2</v>
      </c>
      <c r="E2" s="4">
        <v>0.125</v>
      </c>
      <c r="F2" s="4">
        <v>6.25E-2</v>
      </c>
      <c r="G2" s="4">
        <v>0.83333333333333337</v>
      </c>
      <c r="H2" s="4">
        <v>0.1875</v>
      </c>
    </row>
    <row r="3" spans="1:8" x14ac:dyDescent="0.25">
      <c r="A3" s="3">
        <v>2</v>
      </c>
      <c r="B3" s="5">
        <v>14</v>
      </c>
      <c r="C3" s="4">
        <v>0.25</v>
      </c>
      <c r="D3" s="4">
        <v>1.3888888888888888E-2</v>
      </c>
      <c r="E3" s="4">
        <v>6.25E-2</v>
      </c>
      <c r="F3" s="4">
        <v>4.1666666666666664E-2</v>
      </c>
      <c r="G3" s="4">
        <v>0.83333333333333337</v>
      </c>
      <c r="H3" s="4">
        <v>0</v>
      </c>
    </row>
    <row r="4" spans="1:8" x14ac:dyDescent="0.25">
      <c r="A4" s="3">
        <v>3</v>
      </c>
      <c r="B4" s="5">
        <v>14</v>
      </c>
      <c r="C4" s="4">
        <v>0.33333333333333331</v>
      </c>
      <c r="D4" s="4">
        <v>2.4305555555555556E-2</v>
      </c>
      <c r="E4" s="4">
        <v>0.125</v>
      </c>
      <c r="F4" s="4">
        <v>8.3333333333333329E-2</v>
      </c>
      <c r="G4" s="4">
        <v>0.41666666666666669</v>
      </c>
      <c r="H4" s="4">
        <v>0.1875</v>
      </c>
    </row>
    <row r="5" spans="1:8" x14ac:dyDescent="0.25">
      <c r="A5" s="3">
        <v>4</v>
      </c>
      <c r="B5" s="5">
        <v>37</v>
      </c>
      <c r="C5" s="4">
        <v>0.16666666666666666</v>
      </c>
      <c r="D5" s="4">
        <v>3.472222222222222E-3</v>
      </c>
      <c r="E5" s="4">
        <v>4.1666666666666664E-2</v>
      </c>
      <c r="F5" s="4">
        <v>6.25E-2</v>
      </c>
      <c r="G5" s="4">
        <v>0.20833333333333334</v>
      </c>
      <c r="H5" s="4">
        <v>0</v>
      </c>
    </row>
    <row r="6" spans="1:8" x14ac:dyDescent="0.25">
      <c r="A6" s="3">
        <v>5</v>
      </c>
      <c r="B6" s="5">
        <v>36</v>
      </c>
      <c r="C6" s="4">
        <v>0.33333333333333331</v>
      </c>
      <c r="D6" s="4">
        <v>3.125E-2</v>
      </c>
      <c r="E6" s="4">
        <v>4.1666666666666664E-2</v>
      </c>
      <c r="F6" s="4">
        <v>6.25E-2</v>
      </c>
      <c r="G6" s="4">
        <v>0.20833333333333334</v>
      </c>
      <c r="H6" s="4">
        <v>0</v>
      </c>
    </row>
    <row r="7" spans="1:8" x14ac:dyDescent="0.25">
      <c r="A7" s="3">
        <v>6</v>
      </c>
      <c r="B7" s="5">
        <v>17</v>
      </c>
      <c r="C7" s="4">
        <v>0.20833333333333334</v>
      </c>
      <c r="D7" s="4">
        <v>6.25E-2</v>
      </c>
      <c r="E7" s="4">
        <v>0.16666666666666666</v>
      </c>
      <c r="F7" s="4">
        <v>6.25E-2</v>
      </c>
      <c r="G7" s="4">
        <v>0.83333333333333337</v>
      </c>
      <c r="H7" s="4">
        <v>0.125</v>
      </c>
    </row>
    <row r="8" spans="1:8" x14ac:dyDescent="0.25">
      <c r="A8" s="3">
        <v>7</v>
      </c>
      <c r="B8" s="5">
        <v>11</v>
      </c>
      <c r="C8" s="4">
        <v>0.27083333333333331</v>
      </c>
      <c r="D8" s="4">
        <v>6.9444444444444441E-3</v>
      </c>
      <c r="E8" s="4">
        <v>8.3333333333333329E-2</v>
      </c>
      <c r="F8" s="4">
        <v>6.25E-2</v>
      </c>
      <c r="G8" s="4">
        <v>0.83333333333333337</v>
      </c>
      <c r="H8" s="4">
        <v>0.14583333333333334</v>
      </c>
    </row>
    <row r="9" spans="1:8" x14ac:dyDescent="0.25">
      <c r="A9" s="3">
        <v>8</v>
      </c>
      <c r="B9" s="5">
        <v>8</v>
      </c>
      <c r="C9" s="4">
        <v>0.33333333333333331</v>
      </c>
      <c r="D9" s="4">
        <v>3.472222222222222E-3</v>
      </c>
      <c r="E9" s="4">
        <v>6.25E-2</v>
      </c>
      <c r="F9" s="4">
        <v>4.1666666666666664E-2</v>
      </c>
      <c r="G9" s="4">
        <v>0.625</v>
      </c>
      <c r="H9" s="4">
        <v>0.14583333333333334</v>
      </c>
    </row>
    <row r="10" spans="1:8" x14ac:dyDescent="0.25">
      <c r="A10" s="3">
        <v>9</v>
      </c>
      <c r="B10" s="5">
        <v>34</v>
      </c>
      <c r="C10" s="4">
        <v>0.3125</v>
      </c>
      <c r="D10" s="4">
        <v>4.1666666666666664E-2</v>
      </c>
      <c r="E10" s="4">
        <v>6.25E-2</v>
      </c>
      <c r="F10" s="4">
        <v>6.25E-2</v>
      </c>
      <c r="G10" s="4">
        <v>0.33333333333333331</v>
      </c>
      <c r="H10" s="4">
        <v>0</v>
      </c>
    </row>
    <row r="11" spans="1:8" x14ac:dyDescent="0.25">
      <c r="A11" s="3">
        <v>10</v>
      </c>
      <c r="B11" s="5">
        <v>35</v>
      </c>
      <c r="C11" s="4">
        <v>0.3125</v>
      </c>
      <c r="D11" s="4">
        <v>1.3888888888888888E-2</v>
      </c>
      <c r="E11" s="4">
        <v>0.125</v>
      </c>
      <c r="F11" s="4">
        <v>8.3333333333333329E-2</v>
      </c>
      <c r="G11" s="4">
        <v>0.375</v>
      </c>
      <c r="H11" s="4">
        <v>0.1875</v>
      </c>
    </row>
    <row r="12" spans="1:8" ht="15" customHeight="1" x14ac:dyDescent="0.25">
      <c r="A12" s="3">
        <v>11</v>
      </c>
      <c r="B12" s="5">
        <v>86</v>
      </c>
      <c r="C12" s="4" t="s">
        <v>15</v>
      </c>
      <c r="D12" s="4" t="s">
        <v>16</v>
      </c>
      <c r="E12" s="4" t="s">
        <v>16</v>
      </c>
      <c r="F12" s="4" t="s">
        <v>17</v>
      </c>
      <c r="G12" s="4" t="s">
        <v>18</v>
      </c>
      <c r="H12" s="4" t="s">
        <v>19</v>
      </c>
    </row>
    <row r="13" spans="1:8" x14ac:dyDescent="0.25">
      <c r="A13" s="3">
        <v>12</v>
      </c>
      <c r="B13" s="5">
        <v>13</v>
      </c>
      <c r="C13" s="4" t="s">
        <v>20</v>
      </c>
      <c r="D13" s="4" t="s">
        <v>21</v>
      </c>
      <c r="E13" s="4" t="s">
        <v>22</v>
      </c>
      <c r="F13" s="4" t="s">
        <v>23</v>
      </c>
      <c r="G13" s="4" t="s">
        <v>24</v>
      </c>
      <c r="H13" s="4" t="s">
        <v>25</v>
      </c>
    </row>
    <row r="14" spans="1:8" x14ac:dyDescent="0.25">
      <c r="A14" s="3">
        <v>13</v>
      </c>
      <c r="B14" s="5">
        <v>14</v>
      </c>
      <c r="C14" s="4" t="s">
        <v>26</v>
      </c>
      <c r="D14" s="4" t="s">
        <v>16</v>
      </c>
      <c r="E14" s="4" t="s">
        <v>16</v>
      </c>
      <c r="F14" s="4" t="s">
        <v>21</v>
      </c>
      <c r="G14" s="4" t="s">
        <v>27</v>
      </c>
      <c r="H14" s="4" t="s">
        <v>28</v>
      </c>
    </row>
    <row r="15" spans="1:8" x14ac:dyDescent="0.25">
      <c r="A15" s="3">
        <v>14</v>
      </c>
      <c r="B15" s="5">
        <v>46</v>
      </c>
      <c r="C15" s="4" t="s">
        <v>26</v>
      </c>
      <c r="D15" s="4" t="s">
        <v>29</v>
      </c>
      <c r="E15" s="4" t="s">
        <v>28</v>
      </c>
      <c r="F15" s="4" t="s">
        <v>21</v>
      </c>
      <c r="G15" s="4" t="s">
        <v>30</v>
      </c>
      <c r="H15" s="4" t="s">
        <v>16</v>
      </c>
    </row>
    <row r="16" spans="1:8" x14ac:dyDescent="0.25">
      <c r="A16" s="3">
        <v>15</v>
      </c>
      <c r="B16" s="5">
        <v>45</v>
      </c>
      <c r="C16" s="4" t="s">
        <v>18</v>
      </c>
      <c r="D16" s="4" t="s">
        <v>31</v>
      </c>
      <c r="E16" s="4" t="s">
        <v>28</v>
      </c>
      <c r="F16" s="4" t="s">
        <v>22</v>
      </c>
      <c r="G16" s="4" t="s">
        <v>28</v>
      </c>
      <c r="H16" s="4" t="s">
        <v>16</v>
      </c>
    </row>
    <row r="17" spans="1:8" x14ac:dyDescent="0.25">
      <c r="A17" s="3">
        <v>16</v>
      </c>
      <c r="B17" s="5">
        <v>77</v>
      </c>
      <c r="C17" s="4" t="s">
        <v>32</v>
      </c>
      <c r="D17" s="4" t="s">
        <v>22</v>
      </c>
      <c r="E17" s="4" t="s">
        <v>22</v>
      </c>
      <c r="F17" s="4" t="s">
        <v>22</v>
      </c>
      <c r="G17" s="4" t="s">
        <v>33</v>
      </c>
      <c r="H17" s="4" t="s">
        <v>19</v>
      </c>
    </row>
    <row r="18" spans="1:8" x14ac:dyDescent="0.25">
      <c r="A18" s="3">
        <v>17</v>
      </c>
      <c r="B18" s="5">
        <v>56</v>
      </c>
      <c r="C18" s="4" t="s">
        <v>34</v>
      </c>
      <c r="D18" s="4" t="s">
        <v>22</v>
      </c>
      <c r="E18" s="4" t="s">
        <v>35</v>
      </c>
      <c r="F18" s="4" t="s">
        <v>23</v>
      </c>
      <c r="G18" s="4" t="s">
        <v>36</v>
      </c>
      <c r="H18" s="4" t="s">
        <v>21</v>
      </c>
    </row>
    <row r="19" spans="1:8" x14ac:dyDescent="0.25">
      <c r="A19" s="3">
        <v>18</v>
      </c>
      <c r="B19" s="5">
        <v>30</v>
      </c>
      <c r="C19" s="4" t="s">
        <v>26</v>
      </c>
      <c r="D19" s="4" t="s">
        <v>21</v>
      </c>
      <c r="E19" s="4" t="s">
        <v>36</v>
      </c>
      <c r="F19" s="4" t="s">
        <v>21</v>
      </c>
      <c r="G19" s="4" t="s">
        <v>15</v>
      </c>
      <c r="H19" s="4" t="s">
        <v>36</v>
      </c>
    </row>
    <row r="20" spans="1:8" x14ac:dyDescent="0.25">
      <c r="A20" s="3">
        <v>19</v>
      </c>
      <c r="B20" s="5">
        <v>29</v>
      </c>
      <c r="C20" s="4" t="s">
        <v>26</v>
      </c>
      <c r="D20" s="4" t="s">
        <v>37</v>
      </c>
      <c r="E20" s="4" t="s">
        <v>17</v>
      </c>
      <c r="F20" s="4" t="s">
        <v>17</v>
      </c>
      <c r="G20" s="4" t="s">
        <v>25</v>
      </c>
      <c r="H20" s="4" t="s">
        <v>18</v>
      </c>
    </row>
    <row r="21" spans="1:8" x14ac:dyDescent="0.25">
      <c r="A21" s="3">
        <v>20</v>
      </c>
      <c r="B21" s="5">
        <v>24</v>
      </c>
      <c r="C21" s="4" t="s">
        <v>20</v>
      </c>
      <c r="D21" s="4" t="s">
        <v>38</v>
      </c>
      <c r="E21" s="4" t="s">
        <v>16</v>
      </c>
      <c r="F21" s="4" t="s">
        <v>21</v>
      </c>
      <c r="G21" s="4" t="s">
        <v>15</v>
      </c>
      <c r="H21" s="4" t="s">
        <v>15</v>
      </c>
    </row>
    <row r="22" spans="1:8" x14ac:dyDescent="0.25">
      <c r="A22" s="3">
        <v>21</v>
      </c>
      <c r="B22" s="5">
        <v>12</v>
      </c>
      <c r="C22" s="4">
        <v>0.41666666666666669</v>
      </c>
      <c r="D22" s="4">
        <v>1.3888888888888888E-2</v>
      </c>
      <c r="E22" s="4">
        <v>0.125</v>
      </c>
      <c r="F22" s="4">
        <v>6.25E-2</v>
      </c>
      <c r="G22" s="4">
        <v>0.29166666666666669</v>
      </c>
      <c r="H22" s="4">
        <v>0.99930555555555556</v>
      </c>
    </row>
    <row r="23" spans="1:8" x14ac:dyDescent="0.25">
      <c r="A23" s="3">
        <v>22</v>
      </c>
      <c r="B23" s="5">
        <v>10</v>
      </c>
      <c r="C23" s="4">
        <v>0.375</v>
      </c>
      <c r="D23" s="4">
        <v>5.2083333333333336E-2</v>
      </c>
      <c r="E23" s="4">
        <v>4.1666666666666664E-2</v>
      </c>
      <c r="F23" s="4">
        <v>6.25E-2</v>
      </c>
      <c r="G23" s="4">
        <v>0.41666666666666669</v>
      </c>
      <c r="H23" s="4">
        <v>0.99930555555555556</v>
      </c>
    </row>
    <row r="24" spans="1:8" x14ac:dyDescent="0.25">
      <c r="A24" s="3">
        <v>23</v>
      </c>
      <c r="B24" s="5">
        <v>76</v>
      </c>
      <c r="C24" s="4">
        <v>0.20833333333333334</v>
      </c>
      <c r="D24" s="4">
        <v>1.3888888888888888E-2</v>
      </c>
      <c r="E24" s="4">
        <v>0.25</v>
      </c>
      <c r="F24" s="4">
        <v>4.1666666666666664E-2</v>
      </c>
      <c r="G24" s="4">
        <v>0.20833333333333334</v>
      </c>
      <c r="H24" s="4">
        <v>0.25</v>
      </c>
    </row>
    <row r="25" spans="1:8" x14ac:dyDescent="0.25">
      <c r="A25" s="3">
        <v>24</v>
      </c>
      <c r="B25" s="5">
        <v>77</v>
      </c>
      <c r="C25" s="4">
        <v>0.375</v>
      </c>
      <c r="D25" s="4">
        <v>4.1666666666666664E-2</v>
      </c>
      <c r="E25" s="4">
        <v>8.3333333333333329E-2</v>
      </c>
      <c r="F25" s="4">
        <v>8.3333333333333329E-2</v>
      </c>
      <c r="G25" s="4">
        <v>0.20833333333333334</v>
      </c>
      <c r="H25" s="4">
        <v>0.5</v>
      </c>
    </row>
    <row r="26" spans="1:8" x14ac:dyDescent="0.25">
      <c r="A26" s="3">
        <v>25</v>
      </c>
      <c r="B26" s="5">
        <v>42</v>
      </c>
      <c r="C26" s="4">
        <v>0.33333333333333331</v>
      </c>
      <c r="D26" s="4">
        <v>2.0833333333333332E-2</v>
      </c>
      <c r="E26" s="4">
        <v>0.41666666666666702</v>
      </c>
      <c r="F26" s="4">
        <v>0.45833333333333298</v>
      </c>
      <c r="G26" s="4">
        <v>0.5</v>
      </c>
      <c r="H26" s="4">
        <v>0.54166666666666696</v>
      </c>
    </row>
    <row r="27" spans="1:8" x14ac:dyDescent="0.25">
      <c r="A27" s="3">
        <v>26</v>
      </c>
      <c r="B27" s="5">
        <v>42</v>
      </c>
      <c r="C27" s="4">
        <v>0.29166666666666669</v>
      </c>
      <c r="D27" s="4">
        <v>1.3888888888888888E-2</v>
      </c>
      <c r="E27" s="4">
        <v>0.20833333333333334</v>
      </c>
      <c r="F27" s="4">
        <v>4.1666666666666664E-2</v>
      </c>
      <c r="G27" s="4">
        <v>0.625</v>
      </c>
      <c r="H27" s="4">
        <v>0.41666666666666669</v>
      </c>
    </row>
    <row r="28" spans="1:8" x14ac:dyDescent="0.25">
      <c r="A28" s="3">
        <v>27</v>
      </c>
      <c r="B28" s="5">
        <v>52</v>
      </c>
      <c r="C28" s="4">
        <v>0.29166666666666669</v>
      </c>
      <c r="D28" s="4">
        <v>2.0833333333333332E-2</v>
      </c>
      <c r="E28" s="4">
        <v>0.1875</v>
      </c>
      <c r="F28" s="4">
        <v>6.25E-2</v>
      </c>
      <c r="G28" s="4">
        <v>0.25</v>
      </c>
      <c r="H28" s="4">
        <v>0.625</v>
      </c>
    </row>
    <row r="29" spans="1:8" x14ac:dyDescent="0.25">
      <c r="A29" s="3">
        <v>28</v>
      </c>
      <c r="B29" s="5">
        <v>45</v>
      </c>
      <c r="C29" s="4">
        <v>0.45833333333333331</v>
      </c>
      <c r="D29" s="4">
        <v>8.3333333333333329E-2</v>
      </c>
      <c r="E29" s="4">
        <v>0.20833333333333334</v>
      </c>
      <c r="F29" s="4">
        <v>2.0833333333333332E-2</v>
      </c>
      <c r="G29" s="4">
        <v>0.625</v>
      </c>
      <c r="H29" s="4">
        <v>0.29166666666666669</v>
      </c>
    </row>
    <row r="30" spans="1:8" x14ac:dyDescent="0.25">
      <c r="A30" s="3">
        <v>29</v>
      </c>
      <c r="B30" s="5">
        <v>29</v>
      </c>
      <c r="C30" s="4">
        <v>0.25</v>
      </c>
      <c r="D30" s="4">
        <v>6.9444444444444441E-3</v>
      </c>
      <c r="E30" s="4">
        <v>0.29166666666666669</v>
      </c>
      <c r="F30" s="4">
        <v>1.3888888888888888E-2</v>
      </c>
      <c r="G30" s="4">
        <v>0.20833333333333334</v>
      </c>
      <c r="H30" s="4">
        <v>8.3333333333333329E-2</v>
      </c>
    </row>
    <row r="31" spans="1:8" x14ac:dyDescent="0.25">
      <c r="A31" s="3">
        <v>30</v>
      </c>
      <c r="B31" s="5">
        <v>21</v>
      </c>
      <c r="C31" s="4">
        <v>0.29166666666666669</v>
      </c>
      <c r="D31" s="4">
        <v>2.7777777777777776E-2</v>
      </c>
      <c r="E31" s="4">
        <v>0.3125</v>
      </c>
      <c r="F31" s="4">
        <v>8.3333333333333329E-2</v>
      </c>
      <c r="G31" s="4">
        <v>0.29166666666666669</v>
      </c>
      <c r="H31" s="4">
        <v>0.41666666666666669</v>
      </c>
    </row>
    <row r="32" spans="1:8" x14ac:dyDescent="0.25">
      <c r="A32" s="3">
        <v>31</v>
      </c>
      <c r="B32" s="5">
        <v>13</v>
      </c>
      <c r="C32" s="4">
        <v>0.41666666666666669</v>
      </c>
      <c r="D32" s="4">
        <v>2.0833333333333332E-2</v>
      </c>
      <c r="E32" s="4">
        <v>2.0833333333333332E-2</v>
      </c>
      <c r="F32" s="4">
        <v>4.1666666666666664E-2</v>
      </c>
      <c r="G32" s="4">
        <v>8.3333333333333329E-2</v>
      </c>
      <c r="H32" s="4">
        <v>0.25</v>
      </c>
    </row>
    <row r="33" spans="1:8" x14ac:dyDescent="0.25">
      <c r="A33" s="3">
        <v>32</v>
      </c>
      <c r="B33" s="5">
        <v>14</v>
      </c>
      <c r="C33" s="4">
        <v>0.41666666666666669</v>
      </c>
      <c r="D33" s="4">
        <v>8.3333333333333329E-2</v>
      </c>
      <c r="E33" s="4">
        <v>8.3333333333333329E-2</v>
      </c>
      <c r="F33" s="4">
        <v>3.125E-2</v>
      </c>
      <c r="G33" s="4">
        <v>8.3333333333333329E-2</v>
      </c>
      <c r="H33" s="4">
        <v>6.25E-2</v>
      </c>
    </row>
    <row r="34" spans="1:8" x14ac:dyDescent="0.25">
      <c r="A34" s="3">
        <v>33</v>
      </c>
      <c r="B34" s="5">
        <v>46</v>
      </c>
      <c r="C34" s="4">
        <v>0.33333333333333331</v>
      </c>
      <c r="D34" s="4">
        <v>4.1666666666666664E-2</v>
      </c>
      <c r="E34" s="4">
        <v>3.125E-2</v>
      </c>
      <c r="F34" s="4">
        <v>6.25E-2</v>
      </c>
      <c r="G34" s="4">
        <v>7.2916666666666671E-2</v>
      </c>
      <c r="H34" s="4">
        <v>0.125</v>
      </c>
    </row>
    <row r="35" spans="1:8" x14ac:dyDescent="0.25">
      <c r="A35" s="3">
        <v>34</v>
      </c>
      <c r="B35" s="5">
        <v>40</v>
      </c>
      <c r="C35" s="4">
        <v>0.375</v>
      </c>
      <c r="D35" s="4">
        <v>6.25E-2</v>
      </c>
      <c r="E35" s="4">
        <v>4.1666666666666664E-2</v>
      </c>
      <c r="F35" s="4">
        <v>7.2916666666666671E-2</v>
      </c>
      <c r="G35" s="4">
        <v>4.1666666666666664E-2</v>
      </c>
      <c r="H35" s="4">
        <v>0</v>
      </c>
    </row>
    <row r="36" spans="1:8" x14ac:dyDescent="0.25">
      <c r="A36" s="3">
        <v>35</v>
      </c>
      <c r="B36" s="5">
        <v>23</v>
      </c>
      <c r="C36" s="4">
        <v>0.45833333333333331</v>
      </c>
      <c r="D36" s="4">
        <v>8.3333333333333329E-2</v>
      </c>
      <c r="E36" s="4">
        <v>3.125E-2</v>
      </c>
      <c r="F36" s="4">
        <v>4.1666666666666664E-2</v>
      </c>
      <c r="G36" s="4">
        <v>2.0833333333333332E-2</v>
      </c>
      <c r="H36" s="4">
        <v>0</v>
      </c>
    </row>
    <row r="37" spans="1:8" x14ac:dyDescent="0.25">
      <c r="A37" s="3">
        <v>36</v>
      </c>
      <c r="B37" s="5">
        <v>14</v>
      </c>
      <c r="C37" s="4">
        <v>0.29166666666666669</v>
      </c>
      <c r="D37" s="4">
        <v>3.125E-2</v>
      </c>
      <c r="E37" s="4">
        <v>6.25E-2</v>
      </c>
      <c r="F37" s="4">
        <v>5.2083333333333336E-2</v>
      </c>
      <c r="G37" s="4">
        <v>3.125E-2</v>
      </c>
      <c r="H37" s="4">
        <v>0.25</v>
      </c>
    </row>
    <row r="38" spans="1:8" x14ac:dyDescent="0.25">
      <c r="A38" s="3">
        <v>37</v>
      </c>
      <c r="B38" s="5">
        <v>16</v>
      </c>
      <c r="C38" s="4">
        <v>0.41666666666666669</v>
      </c>
      <c r="D38" s="4">
        <v>4.1666666666666664E-2</v>
      </c>
      <c r="E38" s="4">
        <v>5.2083333333333336E-2</v>
      </c>
      <c r="F38" s="4">
        <v>3.125E-2</v>
      </c>
      <c r="G38" s="4">
        <v>8.3333333333333329E-2</v>
      </c>
      <c r="H38" s="4">
        <v>0.16666666666666666</v>
      </c>
    </row>
    <row r="39" spans="1:8" x14ac:dyDescent="0.25">
      <c r="A39" s="3">
        <v>38</v>
      </c>
      <c r="B39" s="5">
        <v>50</v>
      </c>
      <c r="C39" s="4">
        <v>0.5</v>
      </c>
      <c r="D39" s="4">
        <v>2.0833333333333332E-2</v>
      </c>
      <c r="E39" s="4">
        <v>8.3333333333333329E-2</v>
      </c>
      <c r="F39" s="4">
        <v>3.4722222222222224E-2</v>
      </c>
      <c r="G39" s="4">
        <v>4.1666666666666664E-2</v>
      </c>
      <c r="H39" s="4">
        <v>0</v>
      </c>
    </row>
    <row r="40" spans="1:8" x14ac:dyDescent="0.25">
      <c r="A40" s="3">
        <v>39</v>
      </c>
      <c r="B40" s="5">
        <v>18</v>
      </c>
      <c r="C40" s="4">
        <v>0.33333333333333331</v>
      </c>
      <c r="D40" s="4">
        <v>8.3333333333333329E-2</v>
      </c>
      <c r="E40" s="4">
        <v>4.1666666666666664E-2</v>
      </c>
      <c r="F40" s="4">
        <v>4.1666666666666664E-2</v>
      </c>
      <c r="G40" s="4">
        <v>3.125E-2</v>
      </c>
      <c r="H40" s="4">
        <v>0.16666666666666666</v>
      </c>
    </row>
    <row r="41" spans="1:8" x14ac:dyDescent="0.25">
      <c r="A41" s="3">
        <v>40</v>
      </c>
      <c r="B41" s="5">
        <v>27</v>
      </c>
      <c r="C41" s="4">
        <v>0.29166666666666669</v>
      </c>
      <c r="D41" s="4">
        <v>6.25E-2</v>
      </c>
      <c r="E41" s="4">
        <v>6.25E-2</v>
      </c>
      <c r="F41" s="4">
        <v>8.3333333333333329E-2</v>
      </c>
      <c r="G41" s="4">
        <v>4.1666666666666664E-2</v>
      </c>
      <c r="H41" s="4">
        <v>8.3333333333333329E-2</v>
      </c>
    </row>
    <row r="42" spans="1:8" x14ac:dyDescent="0.25">
      <c r="A42" s="3">
        <v>41</v>
      </c>
      <c r="B42" s="5">
        <v>52</v>
      </c>
      <c r="C42" s="4">
        <v>0.25</v>
      </c>
      <c r="D42" s="4">
        <v>4.1666666666666664E-2</v>
      </c>
      <c r="E42" s="4">
        <v>0.33333333333333331</v>
      </c>
      <c r="F42" s="4">
        <v>4.1666666666666664E-2</v>
      </c>
      <c r="G42" s="4">
        <v>0.625</v>
      </c>
      <c r="H42" s="4">
        <v>0.29166666666666669</v>
      </c>
    </row>
    <row r="43" spans="1:8" x14ac:dyDescent="0.25">
      <c r="A43" s="3">
        <v>42</v>
      </c>
      <c r="B43" s="5">
        <v>10</v>
      </c>
      <c r="C43" s="4">
        <v>0.41666666666666669</v>
      </c>
      <c r="D43" s="4">
        <v>3.125E-2</v>
      </c>
      <c r="E43" s="4">
        <v>1.0416666666666666E-2</v>
      </c>
      <c r="F43" s="4">
        <v>5.5555555555555552E-2</v>
      </c>
      <c r="G43" s="4">
        <v>0.5</v>
      </c>
      <c r="H43" s="4">
        <v>0.1875</v>
      </c>
    </row>
    <row r="44" spans="1:8" x14ac:dyDescent="0.25">
      <c r="A44" s="3">
        <v>43</v>
      </c>
      <c r="B44" s="5">
        <v>43</v>
      </c>
      <c r="C44" s="4">
        <v>0.29166666666666669</v>
      </c>
      <c r="D44" s="4">
        <v>1.0416666666666666E-2</v>
      </c>
      <c r="E44" s="4">
        <v>2.7777777777777776E-2</v>
      </c>
      <c r="F44" s="4">
        <v>3.125E-2</v>
      </c>
      <c r="G44" s="4">
        <v>0.29166666666666669</v>
      </c>
      <c r="H44" s="4">
        <v>0</v>
      </c>
    </row>
    <row r="45" spans="1:8" x14ac:dyDescent="0.25">
      <c r="A45" s="3">
        <v>44</v>
      </c>
      <c r="B45" s="5">
        <v>7</v>
      </c>
      <c r="C45" s="4">
        <v>0.4375</v>
      </c>
      <c r="D45" s="4">
        <v>1.0416666666666666E-2</v>
      </c>
      <c r="E45" s="4">
        <v>1.0416666666666666E-2</v>
      </c>
      <c r="F45" s="4">
        <v>3.125E-2</v>
      </c>
      <c r="G45" s="4">
        <v>0.58333333333333337</v>
      </c>
      <c r="H45" s="4">
        <v>8.3333333333333329E-2</v>
      </c>
    </row>
    <row r="46" spans="1:8" x14ac:dyDescent="0.25">
      <c r="A46" s="3">
        <v>45</v>
      </c>
      <c r="B46" s="5">
        <v>52</v>
      </c>
      <c r="C46" s="4">
        <v>0.16666666666666666</v>
      </c>
      <c r="D46" s="4">
        <v>2.0833333333333332E-2</v>
      </c>
      <c r="E46" s="4">
        <v>0.25</v>
      </c>
      <c r="F46" s="4">
        <v>4.1666666666666664E-2</v>
      </c>
      <c r="G46" s="4">
        <v>0.29166666666666669</v>
      </c>
      <c r="H46" s="4">
        <v>4.1666666666666664E-2</v>
      </c>
    </row>
    <row r="47" spans="1:8" x14ac:dyDescent="0.25">
      <c r="A47" s="3">
        <v>46</v>
      </c>
      <c r="B47" s="5">
        <v>23</v>
      </c>
      <c r="C47" s="4">
        <v>0.33333333333333331</v>
      </c>
      <c r="D47" s="4">
        <v>2.0833333333333332E-2</v>
      </c>
      <c r="E47" s="4">
        <v>0.14583333333333334</v>
      </c>
      <c r="F47" s="4">
        <v>5.5555555555555552E-2</v>
      </c>
      <c r="G47" s="4">
        <v>0.625</v>
      </c>
      <c r="H47" s="4">
        <v>0.41666666666666669</v>
      </c>
    </row>
    <row r="48" spans="1:8" x14ac:dyDescent="0.25">
      <c r="A48" s="3">
        <v>47</v>
      </c>
      <c r="B48" s="5">
        <v>18</v>
      </c>
      <c r="C48" s="4">
        <v>0.35416666666666669</v>
      </c>
      <c r="D48" s="4">
        <v>1.7361111111111112E-2</v>
      </c>
      <c r="E48" s="4">
        <v>0.47916666666666669</v>
      </c>
      <c r="F48" s="4">
        <v>8.3333333333333329E-2</v>
      </c>
      <c r="G48" s="4">
        <v>1.0833333333333333</v>
      </c>
      <c r="H48" s="4">
        <v>0.41666666666666669</v>
      </c>
    </row>
    <row r="49" spans="1:8" x14ac:dyDescent="0.25">
      <c r="A49" s="3">
        <v>48</v>
      </c>
      <c r="B49" s="5">
        <v>21</v>
      </c>
      <c r="C49" s="4">
        <v>0.33333333333333331</v>
      </c>
      <c r="D49" s="4">
        <v>2.0833333333333332E-2</v>
      </c>
      <c r="E49" s="4">
        <v>6.25E-2</v>
      </c>
      <c r="F49" s="4">
        <v>6.25E-2</v>
      </c>
      <c r="G49" s="4">
        <v>0.14583333333333334</v>
      </c>
      <c r="H49" s="4">
        <v>0.66666666666666663</v>
      </c>
    </row>
    <row r="50" spans="1:8" x14ac:dyDescent="0.25">
      <c r="A50" s="3">
        <v>49</v>
      </c>
      <c r="B50" s="5">
        <v>13</v>
      </c>
      <c r="C50" s="4">
        <v>0.3125</v>
      </c>
      <c r="D50" s="4">
        <v>8.3333333333333329E-2</v>
      </c>
      <c r="E50" s="4">
        <v>0.125</v>
      </c>
      <c r="F50" s="4">
        <v>1.3888888888888888E-2</v>
      </c>
      <c r="G50" s="4">
        <v>0.54166666666666663</v>
      </c>
      <c r="H50" s="4">
        <v>0.125</v>
      </c>
    </row>
    <row r="51" spans="1:8" x14ac:dyDescent="0.25">
      <c r="A51" s="3">
        <v>50</v>
      </c>
      <c r="B51" s="5">
        <v>13</v>
      </c>
      <c r="C51" s="4">
        <v>0.3125</v>
      </c>
      <c r="D51" s="4">
        <v>4.1666666666666664E-2</v>
      </c>
      <c r="E51" s="4">
        <v>4.1666666666666664E-2</v>
      </c>
      <c r="F51" s="4">
        <v>2.7777777777777776E-2</v>
      </c>
      <c r="G51" s="4">
        <v>0.58333333333333337</v>
      </c>
      <c r="H51" s="4">
        <v>9.375E-2</v>
      </c>
    </row>
    <row r="52" spans="1:8" x14ac:dyDescent="0.25">
      <c r="A52" s="3">
        <v>51</v>
      </c>
      <c r="B52" s="5">
        <v>44</v>
      </c>
      <c r="C52" s="4">
        <v>0.33333333333333331</v>
      </c>
      <c r="D52" s="4">
        <v>2.0833333333333332E-2</v>
      </c>
      <c r="E52" s="4">
        <v>8.3333333333333329E-2</v>
      </c>
      <c r="F52" s="4">
        <v>4.1666666666666664E-2</v>
      </c>
      <c r="G52" s="4">
        <v>0.29166666666666669</v>
      </c>
      <c r="H52" s="4">
        <v>0.125</v>
      </c>
    </row>
    <row r="53" spans="1:8" x14ac:dyDescent="0.25">
      <c r="A53" s="3">
        <v>52</v>
      </c>
      <c r="B53" s="5">
        <v>46</v>
      </c>
      <c r="C53" s="4">
        <v>0.375</v>
      </c>
      <c r="D53" s="4">
        <v>4.1666666666666664E-2</v>
      </c>
      <c r="E53" s="4">
        <v>0.15277777777777776</v>
      </c>
      <c r="F53" s="4">
        <v>4.1666666666666664E-2</v>
      </c>
      <c r="G53" s="4">
        <v>0.83333333333333337</v>
      </c>
      <c r="H53" s="4">
        <v>4.1666666666666664E-2</v>
      </c>
    </row>
    <row r="54" spans="1:8" x14ac:dyDescent="0.25">
      <c r="A54" s="3">
        <v>53</v>
      </c>
      <c r="B54" s="5">
        <v>17</v>
      </c>
      <c r="C54" s="4">
        <v>0.25</v>
      </c>
      <c r="D54" s="4">
        <v>4.1666666666666664E-2</v>
      </c>
      <c r="E54" s="4">
        <v>0.125</v>
      </c>
      <c r="F54" s="4">
        <v>4.1666666666666664E-2</v>
      </c>
      <c r="G54" s="4">
        <v>0.95833333333333337</v>
      </c>
      <c r="H54" s="4">
        <v>0.25</v>
      </c>
    </row>
    <row r="55" spans="1:8" x14ac:dyDescent="0.25">
      <c r="A55" s="3">
        <v>54</v>
      </c>
      <c r="B55" s="5">
        <v>13</v>
      </c>
      <c r="C55" s="4">
        <v>0.375</v>
      </c>
      <c r="D55" s="4">
        <v>4.8611111111111112E-2</v>
      </c>
      <c r="E55" s="4">
        <v>3.4722222222222224E-2</v>
      </c>
      <c r="F55" s="4">
        <v>5.5555555555555552E-2</v>
      </c>
      <c r="G55" s="4">
        <v>0.33333333333333331</v>
      </c>
      <c r="H55" s="4">
        <v>6.9444444444444434E-2</v>
      </c>
    </row>
    <row r="56" spans="1:8" x14ac:dyDescent="0.25">
      <c r="A56" s="3">
        <v>55</v>
      </c>
      <c r="B56" s="5">
        <v>74</v>
      </c>
      <c r="C56" s="4">
        <v>0.33333333333333331</v>
      </c>
      <c r="D56" s="4">
        <v>4.1666666666666664E-2</v>
      </c>
      <c r="E56" s="4">
        <v>4.1666666666666664E-2</v>
      </c>
      <c r="F56" s="4">
        <v>2.0833333333333332E-2</v>
      </c>
      <c r="G56" s="4">
        <v>0.875</v>
      </c>
      <c r="H56" s="4">
        <v>4.1666666666666664E-2</v>
      </c>
    </row>
    <row r="57" spans="1:8" x14ac:dyDescent="0.25">
      <c r="A57" s="3">
        <v>56</v>
      </c>
      <c r="B57" s="5">
        <v>74</v>
      </c>
      <c r="C57" s="4">
        <v>0.25</v>
      </c>
      <c r="D57" s="4">
        <v>4.1666666666666664E-2</v>
      </c>
      <c r="E57" s="4">
        <v>4.1666666666666664E-2</v>
      </c>
      <c r="F57" s="4">
        <v>5.2083333333333336E-2</v>
      </c>
      <c r="G57" s="4">
        <v>0.95833333333333337</v>
      </c>
      <c r="H57" s="4">
        <v>8.3333333333333329E-2</v>
      </c>
    </row>
    <row r="58" spans="1:8" x14ac:dyDescent="0.25">
      <c r="A58" s="3">
        <v>57</v>
      </c>
      <c r="B58" s="5">
        <v>7</v>
      </c>
      <c r="C58" s="4">
        <v>0.4375</v>
      </c>
      <c r="D58" s="4">
        <v>3.4722222222222224E-2</v>
      </c>
      <c r="E58" s="4">
        <v>3.4722222222222224E-2</v>
      </c>
      <c r="F58" s="4">
        <v>4.1666666666666664E-2</v>
      </c>
      <c r="G58" s="4">
        <v>0.33333333333333331</v>
      </c>
      <c r="H58" s="4">
        <v>0.20833333333333334</v>
      </c>
    </row>
    <row r="59" spans="1:8" x14ac:dyDescent="0.25">
      <c r="A59" s="3">
        <v>58</v>
      </c>
      <c r="B59" s="5">
        <v>43</v>
      </c>
      <c r="C59" s="4">
        <v>0.33333333333333331</v>
      </c>
      <c r="D59" s="4">
        <v>3.125E-2</v>
      </c>
      <c r="E59" s="4">
        <v>0.125</v>
      </c>
      <c r="F59" s="4">
        <v>4.1666666666666664E-2</v>
      </c>
      <c r="G59" s="4">
        <v>6.25E-2</v>
      </c>
      <c r="H59" s="4">
        <v>0.125</v>
      </c>
    </row>
    <row r="60" spans="1:8" x14ac:dyDescent="0.25">
      <c r="A60" s="3">
        <v>59</v>
      </c>
      <c r="B60" s="5">
        <v>46</v>
      </c>
      <c r="C60" s="4">
        <v>0.20833333333333334</v>
      </c>
      <c r="D60" s="4">
        <v>1.0416666666666666E-2</v>
      </c>
      <c r="E60" s="4">
        <v>0.16666666666666666</v>
      </c>
      <c r="F60" s="4">
        <v>4.1666666666666664E-2</v>
      </c>
      <c r="G60" s="4">
        <v>0.29166666666666669</v>
      </c>
      <c r="H60" s="4">
        <v>2.0833333333333332E-2</v>
      </c>
    </row>
    <row r="61" spans="1:8" x14ac:dyDescent="0.25">
      <c r="A61" s="3">
        <v>60</v>
      </c>
      <c r="B61" s="5">
        <v>17</v>
      </c>
      <c r="C61" s="4">
        <v>0.25</v>
      </c>
      <c r="D61" s="4">
        <v>1.0416666666666666E-2</v>
      </c>
      <c r="E61" s="4">
        <v>0.1388888888888889</v>
      </c>
      <c r="F61" s="4">
        <v>2.7777777777777776E-2</v>
      </c>
      <c r="G61" s="4">
        <v>1.6666666666666667</v>
      </c>
      <c r="H61" s="4">
        <v>4.1666666666666664E-2</v>
      </c>
    </row>
    <row r="62" spans="1:8" x14ac:dyDescent="0.25">
      <c r="A62" s="3">
        <v>61</v>
      </c>
      <c r="B62" s="5">
        <v>13</v>
      </c>
      <c r="C62" s="4">
        <v>0.33333333333333331</v>
      </c>
      <c r="D62" s="4">
        <v>3.4722222222222224E-2</v>
      </c>
      <c r="E62" s="4">
        <v>8.3333333333333329E-2</v>
      </c>
      <c r="F62" s="4">
        <v>5.9027777777777783E-2</v>
      </c>
      <c r="G62" s="4">
        <v>0.58333333333333337</v>
      </c>
      <c r="H62" s="4">
        <v>0.10416666666666667</v>
      </c>
    </row>
    <row r="63" spans="1:8" x14ac:dyDescent="0.25">
      <c r="A63" s="3">
        <v>62</v>
      </c>
      <c r="B63" s="5">
        <v>39</v>
      </c>
      <c r="C63" s="4">
        <v>0.32291666666666669</v>
      </c>
      <c r="D63" s="4">
        <v>4.1666666666666664E-2</v>
      </c>
      <c r="E63" s="4">
        <v>0.27083333333333331</v>
      </c>
      <c r="F63" s="4">
        <v>4.1666666666666664E-2</v>
      </c>
      <c r="G63" s="4">
        <v>0.16666666666666666</v>
      </c>
      <c r="H63" s="4">
        <v>0.29166666666666669</v>
      </c>
    </row>
    <row r="64" spans="1:8" x14ac:dyDescent="0.25">
      <c r="A64" s="3">
        <v>63</v>
      </c>
      <c r="B64" s="5">
        <v>11</v>
      </c>
      <c r="C64" s="4">
        <v>0.39583333333333331</v>
      </c>
      <c r="D64" s="4">
        <v>4.1666666666666664E-2</v>
      </c>
      <c r="E64" s="4">
        <v>5.5555555555555552E-2</v>
      </c>
      <c r="F64" s="4">
        <v>4.1666666666666664E-2</v>
      </c>
      <c r="G64" s="4">
        <v>0.36458333333333331</v>
      </c>
      <c r="H64" s="4">
        <v>0.19791666666666666</v>
      </c>
    </row>
    <row r="65" spans="1:8" x14ac:dyDescent="0.25">
      <c r="A65" s="3">
        <v>64</v>
      </c>
      <c r="B65" s="5">
        <v>43</v>
      </c>
      <c r="C65" s="4">
        <v>0.375</v>
      </c>
      <c r="D65" s="4">
        <v>3.125E-2</v>
      </c>
      <c r="E65" s="4">
        <v>0.1875</v>
      </c>
      <c r="F65" s="4">
        <v>4.1666666666666664E-2</v>
      </c>
      <c r="G65" s="4">
        <v>0.6875</v>
      </c>
      <c r="H65" s="4">
        <v>0.41666666666666669</v>
      </c>
    </row>
    <row r="66" spans="1:8" x14ac:dyDescent="0.25">
      <c r="A66" s="3">
        <v>65</v>
      </c>
      <c r="B66" s="5">
        <v>13</v>
      </c>
      <c r="C66" s="4">
        <v>0.25</v>
      </c>
      <c r="D66" s="4">
        <v>3.125E-2</v>
      </c>
      <c r="E66" s="4">
        <v>0.20833333333333334</v>
      </c>
      <c r="F66" s="4">
        <v>6.25E-2</v>
      </c>
      <c r="G66" s="4">
        <v>0.27083333333333331</v>
      </c>
      <c r="H66" s="4">
        <v>0.41666666666666669</v>
      </c>
    </row>
    <row r="67" spans="1:8" x14ac:dyDescent="0.25">
      <c r="A67" s="3">
        <v>66</v>
      </c>
      <c r="B67" s="5">
        <v>13</v>
      </c>
      <c r="C67" s="4">
        <v>0.375</v>
      </c>
      <c r="D67" s="4">
        <v>4.1666666666666664E-2</v>
      </c>
      <c r="E67" s="4">
        <v>6.25E-2</v>
      </c>
      <c r="F67" s="4">
        <v>6.25E-2</v>
      </c>
      <c r="G67" s="4">
        <v>0.29166666666666669</v>
      </c>
      <c r="H67" s="4">
        <v>8.3333333333333329E-2</v>
      </c>
    </row>
    <row r="68" spans="1:8" x14ac:dyDescent="0.25">
      <c r="A68" s="3">
        <v>67</v>
      </c>
      <c r="B68" s="5">
        <v>8</v>
      </c>
      <c r="C68" s="4">
        <v>0.375</v>
      </c>
      <c r="D68" s="4">
        <v>3.125E-2</v>
      </c>
      <c r="E68" s="4">
        <v>8.3333333333333329E-2</v>
      </c>
      <c r="F68" s="4">
        <v>6.25E-2</v>
      </c>
      <c r="G68" s="4">
        <v>0.375</v>
      </c>
      <c r="H68" s="4">
        <v>6.25E-2</v>
      </c>
    </row>
    <row r="69" spans="1:8" x14ac:dyDescent="0.25">
      <c r="A69" s="3">
        <v>68</v>
      </c>
      <c r="B69" s="5">
        <v>12</v>
      </c>
      <c r="C69" s="4">
        <v>0.27083333333333331</v>
      </c>
      <c r="D69" s="4">
        <v>3.125E-2</v>
      </c>
      <c r="E69" s="4">
        <v>2.0833333333333332E-2</v>
      </c>
      <c r="F69" s="4">
        <v>4.1666666666666664E-2</v>
      </c>
      <c r="G69" s="4">
        <v>0.47916666666666669</v>
      </c>
      <c r="H69" s="4">
        <v>8.3333333333333329E-2</v>
      </c>
    </row>
    <row r="70" spans="1:8" x14ac:dyDescent="0.25">
      <c r="A70" s="3">
        <v>69</v>
      </c>
      <c r="B70" s="5">
        <v>32</v>
      </c>
      <c r="C70" s="4">
        <v>0.33333333333333331</v>
      </c>
      <c r="D70" s="4">
        <v>3.125E-2</v>
      </c>
      <c r="E70" s="4">
        <v>0.16666666666666666</v>
      </c>
      <c r="F70" s="4">
        <v>4.1666666666666664E-2</v>
      </c>
      <c r="G70" s="4">
        <v>0.23958333333333334</v>
      </c>
      <c r="H70" s="4">
        <v>0.25</v>
      </c>
    </row>
    <row r="71" spans="1:8" x14ac:dyDescent="0.25">
      <c r="A71" s="3">
        <v>70</v>
      </c>
      <c r="B71" s="5">
        <v>62</v>
      </c>
      <c r="C71" s="4">
        <v>0.375</v>
      </c>
      <c r="D71" s="4">
        <v>4.1666666666666664E-2</v>
      </c>
      <c r="E71" s="4">
        <v>0.10416666666666667</v>
      </c>
      <c r="F71" s="4">
        <v>7.2916666666666671E-2</v>
      </c>
      <c r="G71" s="4">
        <v>0.66666666666666663</v>
      </c>
      <c r="H71" s="4">
        <v>0.41666666666666669</v>
      </c>
    </row>
    <row r="72" spans="1:8" x14ac:dyDescent="0.25">
      <c r="A72" s="3">
        <v>71</v>
      </c>
      <c r="B72" s="5">
        <v>13</v>
      </c>
      <c r="C72" s="4">
        <v>0.33333333333333331</v>
      </c>
      <c r="D72" s="4">
        <v>2.7777777777777776E-2</v>
      </c>
      <c r="E72" s="4">
        <v>1.7361111111111112E-2</v>
      </c>
      <c r="F72" s="4">
        <v>4.1666666666666664E-2</v>
      </c>
      <c r="G72" s="4">
        <v>0.20833333333333334</v>
      </c>
      <c r="H72" s="4">
        <v>0.25</v>
      </c>
    </row>
    <row r="73" spans="1:8" x14ac:dyDescent="0.25">
      <c r="A73" s="3">
        <v>72</v>
      </c>
      <c r="B73" s="5">
        <v>44</v>
      </c>
      <c r="C73" s="4">
        <v>0.16666666666666666</v>
      </c>
      <c r="D73" s="4">
        <v>2.0833333333333332E-2</v>
      </c>
      <c r="E73" s="4">
        <v>0.20833333333333334</v>
      </c>
      <c r="F73" s="4">
        <v>3.125E-2</v>
      </c>
      <c r="G73" s="4">
        <v>0.16666666666666666</v>
      </c>
      <c r="H73" s="4">
        <v>0.125</v>
      </c>
    </row>
    <row r="74" spans="1:8" x14ac:dyDescent="0.25">
      <c r="A74" s="3">
        <v>73</v>
      </c>
      <c r="B74" s="5">
        <v>56</v>
      </c>
      <c r="C74" s="4">
        <v>0.29166666666666669</v>
      </c>
      <c r="D74" s="4">
        <v>1.3888888888888888E-2</v>
      </c>
      <c r="E74" s="4">
        <v>0.20833333333333334</v>
      </c>
      <c r="F74" s="4">
        <v>6.25E-2</v>
      </c>
      <c r="G74" s="4">
        <v>0.25</v>
      </c>
      <c r="H74" s="4">
        <v>4.1666666666666664E-2</v>
      </c>
    </row>
    <row r="75" spans="1:8" x14ac:dyDescent="0.25">
      <c r="A75" s="3">
        <v>74</v>
      </c>
      <c r="B75" s="5">
        <v>18</v>
      </c>
      <c r="C75" s="4">
        <v>0.33333333333333331</v>
      </c>
      <c r="D75" s="4">
        <v>1.3888888888888888E-2</v>
      </c>
      <c r="E75" s="4">
        <v>0.22916666666666666</v>
      </c>
      <c r="F75" s="4">
        <v>4.1666666666666664E-2</v>
      </c>
      <c r="G75" s="4">
        <v>0.20833333333333334</v>
      </c>
      <c r="H75" s="4">
        <v>0.20833333333333334</v>
      </c>
    </row>
    <row r="76" spans="1:8" x14ac:dyDescent="0.25">
      <c r="A76" s="3">
        <v>75</v>
      </c>
      <c r="B76" s="5">
        <v>28</v>
      </c>
      <c r="C76" s="4">
        <v>0.25</v>
      </c>
      <c r="D76" s="4">
        <v>2.7777777777777776E-2</v>
      </c>
      <c r="E76" s="4">
        <v>0.125</v>
      </c>
      <c r="F76" s="4">
        <v>6.25E-2</v>
      </c>
      <c r="G76" s="4">
        <v>0.29166666666666669</v>
      </c>
      <c r="H76" s="4">
        <v>8.3333333333333329E-2</v>
      </c>
    </row>
    <row r="77" spans="1:8" x14ac:dyDescent="0.25">
      <c r="A77" s="3">
        <v>76</v>
      </c>
      <c r="B77" s="5">
        <v>33</v>
      </c>
      <c r="C77" s="4">
        <v>0.29166666666666669</v>
      </c>
      <c r="D77" s="4">
        <v>3.125E-2</v>
      </c>
      <c r="E77" s="4">
        <v>0.1875</v>
      </c>
      <c r="F77" s="4">
        <v>7.2916666666666671E-2</v>
      </c>
      <c r="G77" s="4">
        <v>0.20833333333333334</v>
      </c>
      <c r="H77" s="4">
        <v>0.125</v>
      </c>
    </row>
    <row r="78" spans="1:8" x14ac:dyDescent="0.25">
      <c r="A78" s="3">
        <v>77</v>
      </c>
      <c r="B78" s="5">
        <v>69</v>
      </c>
      <c r="C78" s="4">
        <v>0.375</v>
      </c>
      <c r="D78" s="4">
        <v>2.0833333333333332E-2</v>
      </c>
      <c r="E78" s="4">
        <v>0.125</v>
      </c>
      <c r="F78" s="4">
        <v>6.25E-2</v>
      </c>
      <c r="G78" s="4">
        <v>0.25</v>
      </c>
      <c r="H78" s="4">
        <v>0.16666666666666666</v>
      </c>
    </row>
    <row r="79" spans="1:8" x14ac:dyDescent="0.25">
      <c r="A79" s="3">
        <v>78</v>
      </c>
      <c r="B79" s="5">
        <v>67</v>
      </c>
      <c r="C79" s="4">
        <v>0.33333333333333331</v>
      </c>
      <c r="D79" s="4">
        <v>1.3888888888888888E-2</v>
      </c>
      <c r="E79" s="4">
        <v>8.3333333333333329E-2</v>
      </c>
      <c r="F79" s="4">
        <v>6.25E-2</v>
      </c>
      <c r="G79" s="4">
        <v>0.25</v>
      </c>
      <c r="H79" s="4">
        <v>8.3333333333333329E-2</v>
      </c>
    </row>
    <row r="80" spans="1:8" x14ac:dyDescent="0.25">
      <c r="A80" s="3">
        <v>79</v>
      </c>
      <c r="B80" s="5">
        <v>40</v>
      </c>
      <c r="C80" s="4">
        <v>0.25</v>
      </c>
      <c r="D80" s="4">
        <v>2.7777777777777776E-2</v>
      </c>
      <c r="E80" s="4">
        <v>0.125</v>
      </c>
      <c r="F80" s="4">
        <v>4.1666666666666664E-2</v>
      </c>
      <c r="G80" s="4">
        <v>0.16666666666666666</v>
      </c>
      <c r="H80" s="4">
        <v>0.125</v>
      </c>
    </row>
    <row r="81" spans="1:8" x14ac:dyDescent="0.25">
      <c r="A81" s="3">
        <v>80</v>
      </c>
      <c r="B81" s="5">
        <v>38</v>
      </c>
      <c r="C81" s="4">
        <v>0.29166666666666669</v>
      </c>
      <c r="D81" s="4">
        <v>1.3888888888888888E-2</v>
      </c>
      <c r="E81" s="4">
        <v>0.20833333333333334</v>
      </c>
      <c r="F81" s="4">
        <v>6.25E-2</v>
      </c>
      <c r="G81" s="4">
        <v>0.20833333333333334</v>
      </c>
      <c r="H81" s="4">
        <v>0.16666666666666666</v>
      </c>
    </row>
    <row r="82" spans="1:8" x14ac:dyDescent="0.25">
      <c r="A82" s="3">
        <v>81</v>
      </c>
      <c r="B82" s="5">
        <v>49</v>
      </c>
      <c r="C82" s="4">
        <v>0.29166666666666669</v>
      </c>
      <c r="D82" s="4">
        <v>4.1666666666666664E-2</v>
      </c>
      <c r="E82" s="4">
        <v>8.3333333333333329E-2</v>
      </c>
      <c r="F82" s="4">
        <v>2.0833333333333332E-2</v>
      </c>
      <c r="G82" s="4">
        <v>0.20833333333333334</v>
      </c>
      <c r="H82" s="4">
        <v>0.83333333333333337</v>
      </c>
    </row>
    <row r="83" spans="1:8" x14ac:dyDescent="0.25">
      <c r="A83" s="3">
        <v>82</v>
      </c>
      <c r="B83" s="5">
        <v>20</v>
      </c>
      <c r="C83" s="4">
        <v>0.35416666666666669</v>
      </c>
      <c r="D83" s="4">
        <v>1.7361111111111112E-2</v>
      </c>
      <c r="E83" s="4">
        <v>5.2083333333333336E-2</v>
      </c>
      <c r="F83" s="4">
        <v>4.1666666666666664E-2</v>
      </c>
      <c r="G83" s="4">
        <v>0.75</v>
      </c>
      <c r="H83" s="4">
        <v>0.58333333333333337</v>
      </c>
    </row>
    <row r="84" spans="1:8" x14ac:dyDescent="0.25">
      <c r="A84" s="3">
        <v>83</v>
      </c>
      <c r="B84" s="5">
        <v>50</v>
      </c>
      <c r="C84" s="4">
        <v>0.3125</v>
      </c>
      <c r="D84" s="4">
        <v>6.25E-2</v>
      </c>
      <c r="E84" s="4">
        <v>0.41666666666666669</v>
      </c>
      <c r="F84" s="4">
        <v>2.0833333333333332E-2</v>
      </c>
      <c r="G84" s="4">
        <v>0.45833333333333331</v>
      </c>
      <c r="H84" s="4">
        <v>8.3333333333333329E-2</v>
      </c>
    </row>
    <row r="85" spans="1:8" x14ac:dyDescent="0.25">
      <c r="A85" s="3">
        <v>84</v>
      </c>
      <c r="B85" s="5">
        <v>76</v>
      </c>
      <c r="C85" s="4">
        <v>0.4375</v>
      </c>
      <c r="D85" s="4">
        <v>1.0416666666666666E-2</v>
      </c>
      <c r="E85" s="4">
        <v>4.1666666666666664E-2</v>
      </c>
      <c r="F85" s="4">
        <v>2.0833333333333332E-2</v>
      </c>
      <c r="G85" s="4">
        <v>8.3333333333333329E-2</v>
      </c>
      <c r="H85" s="4">
        <v>0.16666666666666666</v>
      </c>
    </row>
    <row r="86" spans="1:8" x14ac:dyDescent="0.25">
      <c r="A86" s="3">
        <v>85</v>
      </c>
      <c r="B86" s="5">
        <v>13</v>
      </c>
      <c r="C86" s="4">
        <v>0.29166666666666669</v>
      </c>
      <c r="D86" s="4">
        <v>3.125E-2</v>
      </c>
      <c r="E86" s="4">
        <v>1.0416666666666666E-2</v>
      </c>
      <c r="F86" s="4">
        <v>1.7361111111111112E-2</v>
      </c>
      <c r="G86" s="4">
        <v>0.875</v>
      </c>
      <c r="H86" s="4">
        <v>0.1875</v>
      </c>
    </row>
    <row r="87" spans="1:8" x14ac:dyDescent="0.25">
      <c r="A87" s="3">
        <v>86</v>
      </c>
      <c r="B87" s="5">
        <v>13</v>
      </c>
      <c r="C87" s="4">
        <v>0.29166666666666669</v>
      </c>
      <c r="D87" s="4">
        <v>4.1666666666666664E-2</v>
      </c>
      <c r="E87" s="4">
        <v>6.9444444444444434E-2</v>
      </c>
      <c r="F87" s="4">
        <v>5.9027777777777783E-2</v>
      </c>
      <c r="G87" s="4">
        <v>0.66666666666666663</v>
      </c>
      <c r="H87" s="4">
        <v>0.22916666666666666</v>
      </c>
    </row>
    <row r="88" spans="1:8" x14ac:dyDescent="0.25">
      <c r="A88" s="3">
        <v>87</v>
      </c>
      <c r="B88" s="5">
        <v>22</v>
      </c>
      <c r="C88" s="4">
        <v>0.33333333333333331</v>
      </c>
      <c r="D88" s="4">
        <v>3.125E-2</v>
      </c>
      <c r="E88" s="4">
        <v>0.22916666666666666</v>
      </c>
      <c r="F88" s="4">
        <v>3.125E-2</v>
      </c>
      <c r="G88" s="4">
        <v>0.25</v>
      </c>
      <c r="H88" s="4">
        <v>4.1666666666666664E-2</v>
      </c>
    </row>
    <row r="89" spans="1:8" x14ac:dyDescent="0.25">
      <c r="A89" s="3">
        <v>88</v>
      </c>
      <c r="B89" s="5">
        <v>14</v>
      </c>
      <c r="C89" s="4">
        <v>0.39583333333333331</v>
      </c>
      <c r="D89" s="4">
        <v>4.1666666666666664E-2</v>
      </c>
      <c r="E89" s="4">
        <v>0.14583333333333334</v>
      </c>
      <c r="F89" s="4">
        <v>4.1666666666666664E-2</v>
      </c>
      <c r="G89" s="4">
        <v>0.16666666666666666</v>
      </c>
      <c r="H89" s="4">
        <v>0.125</v>
      </c>
    </row>
    <row r="90" spans="1:8" x14ac:dyDescent="0.25">
      <c r="A90" s="3">
        <v>89</v>
      </c>
      <c r="B90" s="5">
        <v>13</v>
      </c>
      <c r="C90" s="4">
        <v>0.3125</v>
      </c>
      <c r="D90" s="4">
        <v>8.3333333333333329E-2</v>
      </c>
      <c r="E90" s="4">
        <v>0.125</v>
      </c>
      <c r="F90" s="4">
        <v>1.3888888888888888E-2</v>
      </c>
      <c r="G90" s="4">
        <v>0.54166666666666663</v>
      </c>
      <c r="H90" s="4">
        <v>0.125</v>
      </c>
    </row>
    <row r="91" spans="1:8" x14ac:dyDescent="0.25">
      <c r="A91" s="3">
        <v>90</v>
      </c>
      <c r="B91" s="5">
        <v>13</v>
      </c>
      <c r="C91" s="4">
        <v>0.3125</v>
      </c>
      <c r="D91" s="4">
        <v>4.1666666666666664E-2</v>
      </c>
      <c r="E91" s="4">
        <v>4.1666666666666664E-2</v>
      </c>
      <c r="F91" s="4">
        <v>2.7777777777777776E-2</v>
      </c>
      <c r="G91" s="4">
        <v>0.58333333333333337</v>
      </c>
      <c r="H91" s="4">
        <v>9.375E-2</v>
      </c>
    </row>
    <row r="92" spans="1:8" x14ac:dyDescent="0.25">
      <c r="A92" s="3">
        <v>91</v>
      </c>
      <c r="B92" s="5">
        <v>14</v>
      </c>
      <c r="C92" s="4">
        <v>0.375</v>
      </c>
      <c r="D92" s="4">
        <v>2.4305555555555556E-2</v>
      </c>
      <c r="E92" s="4">
        <v>8.3333333333333329E-2</v>
      </c>
      <c r="F92" s="4">
        <v>7.2916666666666671E-2</v>
      </c>
      <c r="G92" s="4">
        <v>0.83333333333333337</v>
      </c>
      <c r="H92" s="4">
        <v>0</v>
      </c>
    </row>
    <row r="93" spans="1:8" x14ac:dyDescent="0.25">
      <c r="A93" s="3">
        <v>92</v>
      </c>
      <c r="B93" s="5">
        <v>40</v>
      </c>
      <c r="C93" s="4">
        <v>0.29166666666666669</v>
      </c>
      <c r="D93" s="4">
        <v>1.7361111111111112E-2</v>
      </c>
      <c r="E93" s="4">
        <v>8.3333333333333329E-2</v>
      </c>
      <c r="F93" s="4">
        <v>4.8611111111111112E-2</v>
      </c>
      <c r="G93" s="4">
        <v>0.625</v>
      </c>
      <c r="H93" s="4">
        <v>6.25E-2</v>
      </c>
    </row>
    <row r="94" spans="1:8" x14ac:dyDescent="0.25">
      <c r="A94" s="3">
        <v>93</v>
      </c>
      <c r="B94" s="5">
        <v>13</v>
      </c>
      <c r="C94" s="4">
        <v>0.375</v>
      </c>
      <c r="D94" s="4">
        <v>2.4305555555555556E-2</v>
      </c>
      <c r="E94" s="4">
        <v>0.29166666666666669</v>
      </c>
      <c r="F94" s="4">
        <v>6.25E-2</v>
      </c>
      <c r="G94" s="4">
        <v>0.16666666666666666</v>
      </c>
      <c r="H94" s="4">
        <v>0.20833333333333334</v>
      </c>
    </row>
    <row r="95" spans="1:8" x14ac:dyDescent="0.25">
      <c r="A95" s="3">
        <v>94</v>
      </c>
      <c r="B95" s="5">
        <v>9</v>
      </c>
      <c r="C95" s="4">
        <v>0.5</v>
      </c>
      <c r="D95" s="4">
        <v>1.0416666666666666E-2</v>
      </c>
      <c r="E95" s="4">
        <v>0.125</v>
      </c>
      <c r="F95" s="4">
        <v>4.1666666666666664E-2</v>
      </c>
      <c r="G95" s="4">
        <v>0.41666666666666669</v>
      </c>
      <c r="H95" s="4">
        <v>0.20833333333333334</v>
      </c>
    </row>
    <row r="96" spans="1:8" x14ac:dyDescent="0.25">
      <c r="A96" s="3">
        <v>95</v>
      </c>
      <c r="B96" s="5">
        <v>40</v>
      </c>
      <c r="C96" s="4">
        <v>0.29166666666666669</v>
      </c>
      <c r="D96" s="4">
        <v>3.125E-2</v>
      </c>
      <c r="E96" s="4">
        <v>0.625</v>
      </c>
      <c r="F96" s="4">
        <v>8.3333333333333329E-2</v>
      </c>
      <c r="G96" s="4">
        <v>0.625</v>
      </c>
      <c r="H96" s="4">
        <v>0.25</v>
      </c>
    </row>
    <row r="97" spans="1:8" x14ac:dyDescent="0.25">
      <c r="A97" s="3">
        <v>96</v>
      </c>
      <c r="B97" s="5">
        <v>13</v>
      </c>
      <c r="C97" s="4">
        <v>0.33333333333333331</v>
      </c>
      <c r="D97" s="4">
        <v>2.0833333333333332E-2</v>
      </c>
      <c r="E97" s="4">
        <v>8.3333333333333329E-2</v>
      </c>
      <c r="F97" s="4">
        <v>5.2083333333333336E-2</v>
      </c>
      <c r="G97" s="4">
        <v>0.25</v>
      </c>
      <c r="H97" s="4">
        <v>0.10416666666666667</v>
      </c>
    </row>
    <row r="98" spans="1:8" x14ac:dyDescent="0.25">
      <c r="A98" s="3">
        <v>97</v>
      </c>
      <c r="B98" s="5">
        <v>15</v>
      </c>
      <c r="C98" s="4">
        <v>0.33333333333333331</v>
      </c>
      <c r="D98" s="4">
        <v>4.8611111111111112E-2</v>
      </c>
      <c r="E98" s="4">
        <v>0.125</v>
      </c>
      <c r="F98" s="4">
        <v>3.4722222222222224E-2</v>
      </c>
      <c r="G98" s="4">
        <v>0.375</v>
      </c>
      <c r="H98" s="4">
        <v>4.1666666666666664E-2</v>
      </c>
    </row>
    <row r="99" spans="1:8" x14ac:dyDescent="0.25">
      <c r="A99" s="3">
        <v>98</v>
      </c>
      <c r="B99" s="5">
        <v>40</v>
      </c>
      <c r="C99" s="4">
        <v>0.33333333333333331</v>
      </c>
      <c r="D99" s="4">
        <v>3.125E-2</v>
      </c>
      <c r="E99" s="4">
        <v>0.25</v>
      </c>
      <c r="F99" s="4">
        <v>6.25E-2</v>
      </c>
      <c r="G99" s="4">
        <v>0.66666666666666663</v>
      </c>
      <c r="H99" s="4">
        <v>6.25E-2</v>
      </c>
    </row>
    <row r="100" spans="1:8" x14ac:dyDescent="0.25">
      <c r="A100" s="3">
        <v>99</v>
      </c>
      <c r="B100" s="5">
        <v>40</v>
      </c>
      <c r="C100" s="4">
        <v>0.29166666666666669</v>
      </c>
      <c r="D100" s="4">
        <v>2.0833333333333332E-2</v>
      </c>
      <c r="E100" s="4">
        <v>6.9444444444444434E-2</v>
      </c>
      <c r="F100" s="4">
        <v>7.2916666666666671E-2</v>
      </c>
      <c r="G100" s="4">
        <v>0.41666666666666669</v>
      </c>
      <c r="H100" s="4">
        <v>4.1666666666666664E-2</v>
      </c>
    </row>
    <row r="101" spans="1:8" x14ac:dyDescent="0.25">
      <c r="A101" s="3">
        <v>100</v>
      </c>
      <c r="B101" s="5">
        <v>60</v>
      </c>
      <c r="C101" s="4">
        <v>0.33333333333333331</v>
      </c>
      <c r="D101" s="4">
        <v>1.0416666666666666E-2</v>
      </c>
      <c r="E101" s="4">
        <v>4.1666666666666664E-2</v>
      </c>
      <c r="F101" s="4">
        <v>4.5138888888888888E-2</v>
      </c>
      <c r="G101" s="4">
        <v>0.70833333333333337</v>
      </c>
      <c r="H101" s="4">
        <v>6.25E-2</v>
      </c>
    </row>
    <row r="102" spans="1:8" x14ac:dyDescent="0.25">
      <c r="A102" s="3">
        <v>101</v>
      </c>
      <c r="B102" s="5">
        <v>84</v>
      </c>
      <c r="C102" s="4">
        <v>0.33333333333333331</v>
      </c>
      <c r="D102" s="4">
        <v>4.1666666666666664E-2</v>
      </c>
      <c r="E102" s="4">
        <v>0.14583333333333334</v>
      </c>
      <c r="F102" s="4">
        <v>8.3333333333333329E-2</v>
      </c>
      <c r="G102" s="6">
        <v>1.4583333333333333</v>
      </c>
      <c r="H102" s="4">
        <v>0.83333333333333337</v>
      </c>
    </row>
    <row r="103" spans="1:8" x14ac:dyDescent="0.25">
      <c r="A103" s="3">
        <v>102</v>
      </c>
      <c r="B103" s="5">
        <v>81</v>
      </c>
      <c r="C103" s="4">
        <v>0.33333333333333331</v>
      </c>
      <c r="D103" s="4">
        <v>4.1666666666666664E-2</v>
      </c>
      <c r="E103" s="4">
        <v>0.10416666666666667</v>
      </c>
      <c r="F103" s="4">
        <v>7.2916666666666671E-2</v>
      </c>
      <c r="G103" s="6">
        <v>1.4583333333333333</v>
      </c>
      <c r="H103" s="4">
        <v>0.75</v>
      </c>
    </row>
    <row r="104" spans="1:8" x14ac:dyDescent="0.25">
      <c r="A104" s="3">
        <v>103</v>
      </c>
      <c r="B104" s="5">
        <v>55</v>
      </c>
      <c r="C104" s="4">
        <v>0.29166666666666669</v>
      </c>
      <c r="D104" s="4">
        <v>3.4722222222222224E-2</v>
      </c>
      <c r="E104" s="4">
        <v>0.10416666666666667</v>
      </c>
      <c r="F104" s="4">
        <v>6.9444444444444434E-2</v>
      </c>
      <c r="G104" s="4">
        <v>0.20833333333333334</v>
      </c>
      <c r="H104" s="4">
        <v>8.3333333333333329E-2</v>
      </c>
    </row>
    <row r="105" spans="1:8" x14ac:dyDescent="0.25">
      <c r="A105" s="3">
        <v>104</v>
      </c>
      <c r="B105" s="5">
        <v>54</v>
      </c>
      <c r="C105" s="4">
        <v>0.25</v>
      </c>
      <c r="D105" s="4">
        <v>1.3888888888888888E-2</v>
      </c>
      <c r="E105" s="4">
        <v>0.3125</v>
      </c>
      <c r="F105" s="4">
        <v>3.125E-2</v>
      </c>
      <c r="G105" s="6">
        <v>1.0833333333333333</v>
      </c>
      <c r="H105" s="6">
        <v>1.0416666666666667</v>
      </c>
    </row>
    <row r="106" spans="1:8" x14ac:dyDescent="0.25">
      <c r="A106" s="3">
        <v>105</v>
      </c>
      <c r="B106" s="5">
        <v>49</v>
      </c>
      <c r="C106" s="4">
        <v>0.29166666666666669</v>
      </c>
      <c r="D106" s="4">
        <v>4.1666666666666664E-2</v>
      </c>
      <c r="E106" s="4">
        <v>6.25E-2</v>
      </c>
      <c r="F106" s="4">
        <v>5.2083333333333336E-2</v>
      </c>
      <c r="G106" s="4">
        <v>0.91666666666666663</v>
      </c>
      <c r="H106" s="6">
        <v>1.0416666666666667</v>
      </c>
    </row>
    <row r="107" spans="1:8" x14ac:dyDescent="0.25">
      <c r="A107" s="3">
        <v>106</v>
      </c>
      <c r="B107" s="5">
        <v>18</v>
      </c>
      <c r="C107" s="4">
        <v>0.29166666666666669</v>
      </c>
      <c r="D107" s="4">
        <v>3.125E-2</v>
      </c>
      <c r="E107" s="4">
        <v>0.54166666666666663</v>
      </c>
      <c r="F107" s="4">
        <v>4.1666666666666664E-2</v>
      </c>
      <c r="G107" s="4">
        <v>0.5</v>
      </c>
      <c r="H107" s="4">
        <v>0.90625</v>
      </c>
    </row>
    <row r="108" spans="1:8" x14ac:dyDescent="0.25">
      <c r="A108" s="3">
        <v>107</v>
      </c>
      <c r="B108" s="5">
        <v>13</v>
      </c>
      <c r="C108" s="4">
        <v>0.33333333333333331</v>
      </c>
      <c r="D108" s="4">
        <v>3.125E-2</v>
      </c>
      <c r="E108" s="4">
        <v>8.3333333333333329E-2</v>
      </c>
      <c r="F108" s="4">
        <v>4.1666666666666664E-2</v>
      </c>
      <c r="G108" s="4">
        <v>0.66666666666666663</v>
      </c>
      <c r="H108" s="4">
        <v>0.95833333333333337</v>
      </c>
    </row>
    <row r="109" spans="1:8" x14ac:dyDescent="0.25">
      <c r="A109" s="3">
        <v>108</v>
      </c>
      <c r="B109" s="5">
        <v>13</v>
      </c>
      <c r="C109" s="4">
        <v>0.41666666666666669</v>
      </c>
      <c r="D109" s="4">
        <v>2.7777777777777776E-2</v>
      </c>
      <c r="E109" s="4">
        <v>4.1666666666666664E-2</v>
      </c>
      <c r="F109" s="4">
        <v>5.5555555555555552E-2</v>
      </c>
      <c r="G109" s="4">
        <v>0.54166666666666663</v>
      </c>
      <c r="H109" s="4">
        <v>0.95833333333333337</v>
      </c>
    </row>
    <row r="110" spans="1:8" x14ac:dyDescent="0.25">
      <c r="A110" s="3">
        <v>109</v>
      </c>
      <c r="B110" s="5">
        <v>12</v>
      </c>
      <c r="C110" s="4">
        <v>0.33333333333333331</v>
      </c>
      <c r="D110" s="4">
        <v>2.7777777777777776E-2</v>
      </c>
      <c r="E110" s="4">
        <v>8.3333333333333329E-2</v>
      </c>
      <c r="F110" s="4">
        <v>8.3333333333333329E-2</v>
      </c>
      <c r="G110" s="4">
        <v>0.33333333333333331</v>
      </c>
      <c r="H110" s="4">
        <v>0.14583333333333334</v>
      </c>
    </row>
    <row r="111" spans="1:8" x14ac:dyDescent="0.25">
      <c r="A111" s="3">
        <v>110</v>
      </c>
      <c r="B111" s="5">
        <v>12</v>
      </c>
      <c r="C111" s="4">
        <v>0.41666666666666669</v>
      </c>
      <c r="D111" s="4">
        <v>1.3888888888888888E-2</v>
      </c>
      <c r="E111" s="4">
        <v>5.5555555555555552E-2</v>
      </c>
      <c r="F111" s="4">
        <v>2.0833333333333332E-2</v>
      </c>
      <c r="G111" s="4">
        <v>0.41666666666666669</v>
      </c>
      <c r="H111" s="4">
        <v>0.125</v>
      </c>
    </row>
    <row r="112" spans="1:8" x14ac:dyDescent="0.25">
      <c r="A112" s="3">
        <v>111</v>
      </c>
      <c r="B112" s="5">
        <v>64</v>
      </c>
      <c r="C112" s="4">
        <v>0.33333333333333331</v>
      </c>
      <c r="D112" s="4">
        <v>6.25E-2</v>
      </c>
      <c r="E112" s="4">
        <v>0.625</v>
      </c>
      <c r="F112" s="4">
        <v>4.1666666666666664E-2</v>
      </c>
      <c r="G112" s="4">
        <v>1.0416666666666667</v>
      </c>
      <c r="H112" s="4">
        <v>0.33333333333333331</v>
      </c>
    </row>
    <row r="113" spans="1:8" x14ac:dyDescent="0.25">
      <c r="A113" s="3">
        <v>112</v>
      </c>
      <c r="B113" s="5">
        <v>40</v>
      </c>
      <c r="C113" s="4">
        <v>0.22916666666666666</v>
      </c>
      <c r="D113" s="4">
        <v>6.9444444444444441E-3</v>
      </c>
      <c r="E113" s="4">
        <v>0.29166666666666669</v>
      </c>
      <c r="F113" s="4">
        <v>1.3888888888888888E-2</v>
      </c>
      <c r="G113" s="4">
        <v>2.7777777777777776E-2</v>
      </c>
      <c r="H113" s="4">
        <v>0.41666666666666669</v>
      </c>
    </row>
    <row r="114" spans="1:8" x14ac:dyDescent="0.25">
      <c r="A114" s="3">
        <v>113</v>
      </c>
      <c r="B114" s="5">
        <v>44</v>
      </c>
      <c r="C114" s="4">
        <v>0.25</v>
      </c>
      <c r="D114" s="4">
        <v>2.7777777777777776E-2</v>
      </c>
      <c r="E114" s="4">
        <v>0.5</v>
      </c>
      <c r="F114" s="4">
        <v>8.3333333333333329E-2</v>
      </c>
      <c r="G114" s="4">
        <v>0.625</v>
      </c>
      <c r="H114" s="4">
        <v>0.58333333333333337</v>
      </c>
    </row>
    <row r="115" spans="1:8" x14ac:dyDescent="0.25">
      <c r="A115" s="3">
        <v>114</v>
      </c>
      <c r="B115" s="5">
        <v>41</v>
      </c>
      <c r="C115" s="4">
        <v>0.1875</v>
      </c>
      <c r="D115" s="4">
        <v>3.472222222222222E-3</v>
      </c>
      <c r="E115" s="4">
        <v>4.1666666666666664E-2</v>
      </c>
      <c r="F115" s="4">
        <v>6.9444444444444441E-3</v>
      </c>
      <c r="G115" s="4">
        <v>0</v>
      </c>
      <c r="H115" s="4">
        <v>0.22916666666666666</v>
      </c>
    </row>
    <row r="116" spans="1:8" x14ac:dyDescent="0.25">
      <c r="A116" s="3">
        <v>115</v>
      </c>
      <c r="B116" s="5">
        <v>42</v>
      </c>
      <c r="C116" s="4">
        <v>0.3125</v>
      </c>
      <c r="D116" s="4">
        <v>4.1666666666666664E-2</v>
      </c>
      <c r="E116" s="4">
        <v>6.25E-2</v>
      </c>
      <c r="F116" s="4">
        <v>3.125E-2</v>
      </c>
      <c r="G116" s="4">
        <v>8.3333333333333329E-2</v>
      </c>
      <c r="H116" s="4">
        <v>0.1076388888888889</v>
      </c>
    </row>
    <row r="117" spans="1:8" x14ac:dyDescent="0.25">
      <c r="A117" s="3">
        <v>116</v>
      </c>
      <c r="B117" s="5">
        <v>15</v>
      </c>
      <c r="C117" s="4">
        <v>0.29166666666666669</v>
      </c>
      <c r="D117" s="4">
        <v>2.0833333333333332E-2</v>
      </c>
      <c r="E117" s="4">
        <v>0.22916666666666666</v>
      </c>
      <c r="F117" s="4">
        <v>4.1666666666666664E-2</v>
      </c>
      <c r="G117" s="4">
        <v>0.10416666666666667</v>
      </c>
      <c r="H117" s="4">
        <v>0.16666666666666666</v>
      </c>
    </row>
    <row r="118" spans="1:8" x14ac:dyDescent="0.25">
      <c r="A118" s="3">
        <v>117</v>
      </c>
      <c r="B118" s="5">
        <v>14</v>
      </c>
      <c r="C118" s="4">
        <v>0.33333333333333331</v>
      </c>
      <c r="D118" s="4">
        <v>3.125E-2</v>
      </c>
      <c r="E118" s="4">
        <v>0.41666666666666669</v>
      </c>
      <c r="F118" s="4">
        <v>6.25E-2</v>
      </c>
      <c r="G118" s="4">
        <v>0.83333333333333337</v>
      </c>
      <c r="H118" s="4">
        <v>0.25</v>
      </c>
    </row>
    <row r="119" spans="1:8" x14ac:dyDescent="0.25">
      <c r="A119" s="3">
        <v>118</v>
      </c>
      <c r="B119" s="5">
        <v>13</v>
      </c>
      <c r="C119" s="4">
        <v>0.35416666666666669</v>
      </c>
      <c r="D119" s="4">
        <v>2.0833333333333332E-2</v>
      </c>
      <c r="E119" s="4">
        <v>8.3333333333333329E-2</v>
      </c>
      <c r="F119" s="4">
        <v>2.7777777777777776E-2</v>
      </c>
      <c r="G119" s="4">
        <v>0.16666666666666666</v>
      </c>
      <c r="H119" s="4">
        <v>0.21875</v>
      </c>
    </row>
    <row r="120" spans="1:8" x14ac:dyDescent="0.25">
      <c r="A120" s="3">
        <v>119</v>
      </c>
      <c r="B120" s="5">
        <v>12</v>
      </c>
      <c r="C120" s="4">
        <v>0.33333333333333331</v>
      </c>
      <c r="D120" s="4">
        <v>3.4722222222222224E-2</v>
      </c>
      <c r="E120" s="4">
        <v>0.11458333333333333</v>
      </c>
      <c r="F120" s="4">
        <v>4.5138888888888888E-2</v>
      </c>
      <c r="G120" s="4">
        <v>0.33333333333333331</v>
      </c>
      <c r="H120" s="4">
        <v>0.14583333333333334</v>
      </c>
    </row>
    <row r="121" spans="1:8" x14ac:dyDescent="0.25">
      <c r="A121" s="3">
        <v>120</v>
      </c>
      <c r="B121" s="5">
        <v>11</v>
      </c>
      <c r="C121" s="4">
        <v>0.29166666666666669</v>
      </c>
      <c r="D121" s="4">
        <v>2.0833333333333332E-2</v>
      </c>
      <c r="E121" s="4">
        <v>0.20833333333333334</v>
      </c>
      <c r="F121" s="4">
        <v>2.4305555555555556E-2</v>
      </c>
      <c r="G121" s="4">
        <v>8.3333333333333329E-2</v>
      </c>
      <c r="H121" s="4">
        <v>0.10416666666666667</v>
      </c>
    </row>
    <row r="122" spans="1:8" x14ac:dyDescent="0.25">
      <c r="A122" s="3">
        <v>121</v>
      </c>
      <c r="B122" s="5">
        <v>44</v>
      </c>
      <c r="C122" s="4">
        <v>0.27083333333333331</v>
      </c>
      <c r="D122" s="4" t="s">
        <v>39</v>
      </c>
      <c r="E122" s="4">
        <v>0.29166666666666669</v>
      </c>
      <c r="F122" s="4">
        <v>8.3333333333333329E-2</v>
      </c>
      <c r="G122" s="4">
        <v>0.33333333333333331</v>
      </c>
      <c r="H122" s="4">
        <v>0.125</v>
      </c>
    </row>
    <row r="123" spans="1:8" x14ac:dyDescent="0.25">
      <c r="A123" s="3">
        <v>122</v>
      </c>
      <c r="B123" s="5">
        <v>47</v>
      </c>
      <c r="C123" s="4" t="s">
        <v>40</v>
      </c>
      <c r="D123" s="4">
        <v>2.0833333333333332E-2</v>
      </c>
      <c r="E123" s="4">
        <v>0.20833333333333334</v>
      </c>
      <c r="F123" s="4">
        <v>6.25E-2</v>
      </c>
      <c r="G123" s="4">
        <v>0.41666666666666669</v>
      </c>
      <c r="H123" s="4">
        <v>0.125</v>
      </c>
    </row>
    <row r="124" spans="1:8" x14ac:dyDescent="0.25">
      <c r="A124" s="3">
        <v>123</v>
      </c>
      <c r="B124" s="5">
        <v>50</v>
      </c>
      <c r="C124" s="4">
        <v>0.3125</v>
      </c>
      <c r="D124" s="4">
        <v>6.5972222222222224E-2</v>
      </c>
      <c r="E124" s="4">
        <v>8.3333333333333329E-2</v>
      </c>
      <c r="F124" s="4">
        <v>4.1666666666666664E-2</v>
      </c>
      <c r="G124" s="4">
        <v>0.41666666666666669</v>
      </c>
      <c r="H124" s="4">
        <v>0.27083333333333331</v>
      </c>
    </row>
    <row r="125" spans="1:8" x14ac:dyDescent="0.25">
      <c r="A125" s="3">
        <v>124</v>
      </c>
      <c r="B125" s="5">
        <v>31</v>
      </c>
      <c r="C125" s="4">
        <v>0.27083333333333331</v>
      </c>
      <c r="D125" s="4">
        <v>6.25E-2</v>
      </c>
      <c r="E125" s="4">
        <v>0.25</v>
      </c>
      <c r="F125" s="4">
        <v>8.3333333333333329E-2</v>
      </c>
      <c r="G125" s="4">
        <v>0.41666666666666669</v>
      </c>
      <c r="H125" s="4">
        <v>8.3333333333333329E-2</v>
      </c>
    </row>
    <row r="126" spans="1:8" x14ac:dyDescent="0.25">
      <c r="A126" s="3">
        <v>125</v>
      </c>
      <c r="B126" s="5">
        <v>50</v>
      </c>
      <c r="C126" s="4">
        <v>0.33333333333333331</v>
      </c>
      <c r="D126" s="4">
        <v>1.0416666666666666E-2</v>
      </c>
      <c r="E126" s="4">
        <v>0.20833333333333334</v>
      </c>
      <c r="F126" s="4">
        <v>4.1666666666666664E-2</v>
      </c>
      <c r="G126" s="4">
        <v>0.41666666666666669</v>
      </c>
      <c r="H126" s="4">
        <v>0.41666666666666669</v>
      </c>
    </row>
    <row r="127" spans="1:8" x14ac:dyDescent="0.25">
      <c r="A127" s="3">
        <v>126</v>
      </c>
      <c r="B127" s="5">
        <v>28</v>
      </c>
      <c r="C127" s="4">
        <v>0.27083333333333331</v>
      </c>
      <c r="D127" s="4">
        <v>6.9444444444444441E-3</v>
      </c>
      <c r="E127" s="4">
        <v>0.20833333333333334</v>
      </c>
      <c r="F127" s="4">
        <v>4.1666666666666664E-2</v>
      </c>
      <c r="G127" s="4">
        <v>0</v>
      </c>
      <c r="H127" s="4">
        <v>0.20833333333333334</v>
      </c>
    </row>
    <row r="128" spans="1:8" x14ac:dyDescent="0.25">
      <c r="A128" s="3">
        <v>127</v>
      </c>
      <c r="B128" s="5">
        <v>34</v>
      </c>
      <c r="C128" s="4">
        <v>0.25</v>
      </c>
      <c r="D128" s="4">
        <v>1.0416666666666666E-2</v>
      </c>
      <c r="E128" s="4">
        <v>0.33333333333333331</v>
      </c>
      <c r="F128" s="4">
        <v>4.1666666666666664E-2</v>
      </c>
      <c r="G128" s="4">
        <v>0.16666666666666666</v>
      </c>
      <c r="H128" s="4">
        <v>0.125</v>
      </c>
    </row>
    <row r="129" spans="1:8" x14ac:dyDescent="0.25">
      <c r="A129" s="3">
        <v>128</v>
      </c>
      <c r="B129" s="5">
        <v>35</v>
      </c>
      <c r="C129" s="4">
        <v>0.3125</v>
      </c>
      <c r="D129" s="4">
        <v>2.7777777777777776E-2</v>
      </c>
      <c r="E129" s="4">
        <v>0.29166666666666669</v>
      </c>
      <c r="F129" s="4">
        <v>6.25E-2</v>
      </c>
      <c r="G129" s="4">
        <v>0.16666666666666666</v>
      </c>
      <c r="H129" s="4">
        <v>0.20833333333333334</v>
      </c>
    </row>
    <row r="130" spans="1:8" x14ac:dyDescent="0.25">
      <c r="A130" s="3">
        <v>129</v>
      </c>
      <c r="B130" s="5">
        <v>24</v>
      </c>
      <c r="C130" s="4">
        <v>0.3125</v>
      </c>
      <c r="D130" s="4">
        <v>1.7361111111111112E-2</v>
      </c>
      <c r="E130" s="4">
        <v>8.3333333333333329E-2</v>
      </c>
      <c r="F130" s="4">
        <v>4.1666666666666664E-2</v>
      </c>
      <c r="G130" s="4">
        <v>0.58333333333333337</v>
      </c>
      <c r="H130" s="4">
        <v>0.16666666666666666</v>
      </c>
    </row>
    <row r="131" spans="1:8" x14ac:dyDescent="0.25">
      <c r="A131" s="3">
        <v>130</v>
      </c>
      <c r="B131" s="5">
        <v>58</v>
      </c>
      <c r="C131" s="4">
        <v>0.27083333333333331</v>
      </c>
      <c r="D131" s="4">
        <v>1.3888888888888888E-2</v>
      </c>
      <c r="E131" s="4">
        <v>4.1666666666666664E-2</v>
      </c>
      <c r="F131" s="4">
        <v>4.1666666666666664E-2</v>
      </c>
      <c r="G131" s="4">
        <v>0.58333333333333337</v>
      </c>
      <c r="H131" s="4">
        <v>8.3333333333333329E-2</v>
      </c>
    </row>
    <row r="132" spans="1:8" x14ac:dyDescent="0.25">
      <c r="A132" s="3">
        <v>131</v>
      </c>
      <c r="B132" s="5">
        <v>13</v>
      </c>
      <c r="C132" s="4">
        <v>0.375</v>
      </c>
      <c r="D132" s="4">
        <v>4.1666666666666664E-2</v>
      </c>
      <c r="E132" s="4">
        <v>0.125</v>
      </c>
      <c r="F132" s="4">
        <v>1.3888888888888888E-2</v>
      </c>
      <c r="G132" s="4">
        <v>0.5</v>
      </c>
      <c r="H132" s="4">
        <v>0.16666666666666666</v>
      </c>
    </row>
    <row r="133" spans="1:8" x14ac:dyDescent="0.25">
      <c r="A133" s="3">
        <v>132</v>
      </c>
      <c r="B133" s="5">
        <v>11</v>
      </c>
      <c r="C133" s="4">
        <v>0.33333333333333331</v>
      </c>
      <c r="D133" s="4">
        <v>1.7361111111111112E-2</v>
      </c>
      <c r="E133" s="4">
        <v>0.125</v>
      </c>
      <c r="F133" s="4">
        <v>1.3888888888888888E-2</v>
      </c>
      <c r="G133" s="4">
        <v>0.29166666666666669</v>
      </c>
      <c r="H133" s="4">
        <v>0.14583333333333334</v>
      </c>
    </row>
    <row r="134" spans="1:8" x14ac:dyDescent="0.25">
      <c r="A134" s="3">
        <v>133</v>
      </c>
      <c r="B134" s="5">
        <v>42</v>
      </c>
      <c r="C134" s="4">
        <v>0.33333333333333331</v>
      </c>
      <c r="D134" s="4">
        <v>2.7777777777777776E-2</v>
      </c>
      <c r="E134" s="4">
        <v>0.83333333333333337</v>
      </c>
      <c r="F134" s="4">
        <v>1.3888888888888888E-2</v>
      </c>
      <c r="G134" s="4">
        <v>0.41666666666666669</v>
      </c>
      <c r="H134" s="4">
        <v>8.3333333333333329E-2</v>
      </c>
    </row>
    <row r="135" spans="1:8" x14ac:dyDescent="0.25">
      <c r="A135" s="3">
        <v>134</v>
      </c>
      <c r="B135" s="5">
        <v>41</v>
      </c>
      <c r="C135" s="4">
        <v>0.33333333333333331</v>
      </c>
      <c r="D135" s="4">
        <v>3.125E-2</v>
      </c>
      <c r="E135" s="4">
        <v>0.33333333333333331</v>
      </c>
      <c r="F135" s="4">
        <v>1.3888888888888888E-2</v>
      </c>
      <c r="G135" s="4">
        <v>0.29166666666666669</v>
      </c>
      <c r="H135" s="4">
        <v>0</v>
      </c>
    </row>
    <row r="136" spans="1:8" x14ac:dyDescent="0.25">
      <c r="A136" s="3">
        <v>135</v>
      </c>
      <c r="B136" s="5">
        <v>42</v>
      </c>
      <c r="C136" s="4">
        <v>0.33333333333333331</v>
      </c>
      <c r="D136" s="4">
        <v>3.125E-2</v>
      </c>
      <c r="E136" s="4">
        <v>0.125</v>
      </c>
      <c r="F136" s="4">
        <v>1.3888888888888888E-2</v>
      </c>
      <c r="G136" s="4">
        <v>8.3333333333333329E-2</v>
      </c>
      <c r="H136" s="4">
        <v>0</v>
      </c>
    </row>
    <row r="137" spans="1:8" x14ac:dyDescent="0.25">
      <c r="A137" s="3">
        <v>136</v>
      </c>
      <c r="B137" s="5">
        <v>45</v>
      </c>
      <c r="C137" s="4">
        <v>0.33333333333333331</v>
      </c>
      <c r="D137" s="4">
        <v>3.125E-2</v>
      </c>
      <c r="E137" s="4">
        <v>0.125</v>
      </c>
      <c r="F137" s="4">
        <v>1.3888888888888888E-2</v>
      </c>
      <c r="G137" s="4">
        <v>0</v>
      </c>
      <c r="H137" s="4">
        <v>0</v>
      </c>
    </row>
    <row r="138" spans="1:8" x14ac:dyDescent="0.25">
      <c r="A138" s="3">
        <v>137</v>
      </c>
      <c r="B138" s="5">
        <v>14</v>
      </c>
      <c r="C138" s="4">
        <v>0.29166666666666669</v>
      </c>
      <c r="D138" s="4">
        <v>4.1666666666666664E-2</v>
      </c>
      <c r="E138" s="4">
        <v>0.125</v>
      </c>
      <c r="F138" s="4">
        <v>1.0416666666666666E-2</v>
      </c>
      <c r="G138" s="4">
        <v>0.25</v>
      </c>
      <c r="H138" s="4">
        <v>0</v>
      </c>
    </row>
    <row r="139" spans="1:8" x14ac:dyDescent="0.25">
      <c r="A139" s="3">
        <v>138</v>
      </c>
      <c r="B139" s="5">
        <v>13</v>
      </c>
      <c r="C139" s="4">
        <v>0.33333333333333331</v>
      </c>
      <c r="D139" s="4">
        <v>3.125E-2</v>
      </c>
      <c r="E139" s="4">
        <v>0.25</v>
      </c>
      <c r="F139" s="4">
        <v>3.125E-2</v>
      </c>
      <c r="G139" s="4">
        <v>0.29166666666666669</v>
      </c>
      <c r="H139" s="4">
        <v>0.125</v>
      </c>
    </row>
    <row r="140" spans="1:8" x14ac:dyDescent="0.25">
      <c r="A140" s="3">
        <v>139</v>
      </c>
      <c r="B140" s="5">
        <v>15</v>
      </c>
      <c r="C140" s="4">
        <v>0.3125</v>
      </c>
      <c r="D140" s="4">
        <v>1.3888888888888888E-2</v>
      </c>
      <c r="E140" s="4">
        <v>4.1666666666666664E-2</v>
      </c>
      <c r="F140" s="4">
        <v>1.3888888888888888E-2</v>
      </c>
      <c r="G140" s="4">
        <v>0.95833333333333337</v>
      </c>
      <c r="H140" s="4">
        <v>8.3333333333333329E-2</v>
      </c>
    </row>
    <row r="141" spans="1:8" x14ac:dyDescent="0.25">
      <c r="A141" s="3">
        <v>140</v>
      </c>
      <c r="B141" s="5">
        <v>63</v>
      </c>
      <c r="C141" s="4">
        <v>0.33333333333333331</v>
      </c>
      <c r="D141" s="4">
        <v>2.0833333333333332E-2</v>
      </c>
      <c r="E141" s="4">
        <v>4.1666666666666664E-2</v>
      </c>
      <c r="F141" s="4">
        <v>2.0833333333333332E-2</v>
      </c>
      <c r="G141" s="4">
        <v>0.58333333333333337</v>
      </c>
      <c r="H141" s="4">
        <v>0.16666666666666666</v>
      </c>
    </row>
    <row r="142" spans="1:8" x14ac:dyDescent="0.25">
      <c r="A142" s="3">
        <v>141</v>
      </c>
      <c r="B142" s="5">
        <v>72</v>
      </c>
      <c r="C142" s="4">
        <v>0.33333333333333331</v>
      </c>
      <c r="D142" s="4">
        <v>4.1666666666666664E-2</v>
      </c>
      <c r="E142" s="4">
        <v>4.1666666666666664E-2</v>
      </c>
      <c r="F142" s="4">
        <v>8.3333333333333329E-2</v>
      </c>
      <c r="G142" s="4">
        <v>0.875</v>
      </c>
      <c r="H142" s="4" t="s">
        <v>41</v>
      </c>
    </row>
    <row r="143" spans="1:8" x14ac:dyDescent="0.25">
      <c r="A143" s="3">
        <v>142</v>
      </c>
      <c r="B143" s="5">
        <v>13</v>
      </c>
      <c r="C143" s="4">
        <v>0.35416666666666669</v>
      </c>
      <c r="D143" s="4">
        <v>4.1666666666666664E-2</v>
      </c>
      <c r="E143" s="4">
        <v>6.25E-2</v>
      </c>
      <c r="F143" s="4">
        <v>6.25E-2</v>
      </c>
      <c r="G143" s="4">
        <v>0.16666666666666666</v>
      </c>
      <c r="H143" s="4" t="s">
        <v>42</v>
      </c>
    </row>
    <row r="144" spans="1:8" x14ac:dyDescent="0.25">
      <c r="A144" s="3">
        <v>143</v>
      </c>
      <c r="B144" s="5">
        <v>17</v>
      </c>
      <c r="C144" s="4">
        <v>0.25</v>
      </c>
      <c r="D144" s="4">
        <v>3.125E-2</v>
      </c>
      <c r="E144" s="4">
        <v>0.25</v>
      </c>
      <c r="F144" s="4">
        <v>6.25E-2</v>
      </c>
      <c r="G144" s="4">
        <v>4.1666666666666664E-2</v>
      </c>
      <c r="H144" s="4">
        <v>0</v>
      </c>
    </row>
    <row r="145" spans="1:8" x14ac:dyDescent="0.25">
      <c r="A145" s="3">
        <v>144</v>
      </c>
      <c r="B145" s="5">
        <v>70</v>
      </c>
      <c r="C145" s="4">
        <v>0.33333333333333331</v>
      </c>
      <c r="D145" s="4">
        <v>6.25E-2</v>
      </c>
      <c r="E145" s="4">
        <v>0.125</v>
      </c>
      <c r="F145" s="4">
        <v>8.3333333333333329E-2</v>
      </c>
      <c r="G145" s="4">
        <v>0.875</v>
      </c>
      <c r="H145" s="4" t="s">
        <v>43</v>
      </c>
    </row>
    <row r="146" spans="1:8" x14ac:dyDescent="0.25">
      <c r="A146" s="3">
        <v>145</v>
      </c>
      <c r="B146" s="5">
        <v>73</v>
      </c>
      <c r="C146" s="4">
        <v>0.33333333333333331</v>
      </c>
      <c r="D146" s="4">
        <v>4.1666666666666664E-2</v>
      </c>
      <c r="E146" s="4">
        <v>2.0833333333333332E-2</v>
      </c>
      <c r="F146" s="4">
        <v>3.125E-2</v>
      </c>
      <c r="G146" s="4">
        <v>0.25</v>
      </c>
      <c r="H146" s="4" t="s">
        <v>44</v>
      </c>
    </row>
    <row r="147" spans="1:8" x14ac:dyDescent="0.25">
      <c r="A147" s="3">
        <v>146</v>
      </c>
      <c r="B147" s="5">
        <v>46</v>
      </c>
      <c r="C147" s="4">
        <v>0.33333333333333331</v>
      </c>
      <c r="D147" s="4">
        <v>3.125E-2</v>
      </c>
      <c r="E147" s="4">
        <v>0.625</v>
      </c>
      <c r="F147" s="4">
        <v>8.3333333333333329E-2</v>
      </c>
      <c r="G147" s="4">
        <v>0.625</v>
      </c>
      <c r="H147" s="4">
        <v>0.125</v>
      </c>
    </row>
    <row r="148" spans="1:8" x14ac:dyDescent="0.25">
      <c r="A148" s="3">
        <v>147</v>
      </c>
      <c r="B148" s="5">
        <v>7</v>
      </c>
      <c r="C148" s="4">
        <v>0.375</v>
      </c>
      <c r="D148" s="4">
        <v>2.0833333333333332E-2</v>
      </c>
      <c r="E148" s="4">
        <v>4.1666666666666664E-2</v>
      </c>
      <c r="F148" s="4">
        <v>6.25E-2</v>
      </c>
      <c r="G148" s="4">
        <v>8.3333333333333329E-2</v>
      </c>
      <c r="H148" s="4">
        <v>4.1666666666666664E-2</v>
      </c>
    </row>
    <row r="149" spans="1:8" x14ac:dyDescent="0.25">
      <c r="A149" s="3">
        <v>148</v>
      </c>
      <c r="B149" s="5">
        <v>21</v>
      </c>
      <c r="C149" s="4">
        <v>0.29166666666666669</v>
      </c>
      <c r="D149" s="4">
        <v>4.1666666666666664E-2</v>
      </c>
      <c r="E149" s="4">
        <v>6.25E-2</v>
      </c>
      <c r="F149" s="4">
        <v>2.7777777777777776E-2</v>
      </c>
      <c r="G149" s="4">
        <v>0.16666666666666666</v>
      </c>
      <c r="H149" s="4">
        <v>0.33333333333333331</v>
      </c>
    </row>
    <row r="150" spans="1:8" x14ac:dyDescent="0.25">
      <c r="A150" s="3">
        <v>149</v>
      </c>
      <c r="B150" s="5">
        <v>35</v>
      </c>
      <c r="C150" s="4">
        <v>0.33333333333333331</v>
      </c>
      <c r="D150" s="4">
        <v>2.0833333333333332E-2</v>
      </c>
      <c r="E150" s="4">
        <v>0.27083333333333331</v>
      </c>
      <c r="F150" s="4">
        <v>6.25E-2</v>
      </c>
      <c r="G150" s="4">
        <v>0.25</v>
      </c>
      <c r="H150" s="4">
        <v>4.1666666666666664E-2</v>
      </c>
    </row>
    <row r="151" spans="1:8" x14ac:dyDescent="0.25">
      <c r="A151" s="3">
        <v>150</v>
      </c>
      <c r="B151" s="5">
        <v>56</v>
      </c>
      <c r="C151" s="4">
        <v>0.41666666666666669</v>
      </c>
      <c r="D151" s="4">
        <v>6.25E-2</v>
      </c>
      <c r="E151" s="4">
        <v>0.20833333333333334</v>
      </c>
      <c r="F151" s="4">
        <v>4.1666666666666664E-2</v>
      </c>
      <c r="G151" s="4">
        <v>0.875</v>
      </c>
      <c r="H151" s="4">
        <v>0.41666666666666669</v>
      </c>
    </row>
    <row r="152" spans="1:8" x14ac:dyDescent="0.25">
      <c r="A152" s="3">
        <v>151</v>
      </c>
      <c r="B152" s="5">
        <v>13</v>
      </c>
      <c r="C152" s="4">
        <v>0.125</v>
      </c>
      <c r="D152" s="4">
        <v>1.0416666666666666E-2</v>
      </c>
      <c r="E152" s="4">
        <v>3.125E-2</v>
      </c>
      <c r="F152" s="4">
        <v>2.0833333333333332E-2</v>
      </c>
      <c r="G152" s="4">
        <v>0.83333333333333337</v>
      </c>
      <c r="H152" s="4">
        <v>0.83333333333333337</v>
      </c>
    </row>
    <row r="153" spans="1:8" x14ac:dyDescent="0.25">
      <c r="A153" s="3">
        <v>152</v>
      </c>
      <c r="B153" s="5">
        <v>14</v>
      </c>
      <c r="C153" s="4">
        <v>0.22916666666666666</v>
      </c>
      <c r="D153" s="4">
        <v>1.3888888888888888E-2</v>
      </c>
      <c r="E153" s="4">
        <v>0.25</v>
      </c>
      <c r="F153" s="4">
        <v>4.1666666666666664E-2</v>
      </c>
      <c r="G153" s="4">
        <v>0.625</v>
      </c>
      <c r="H153" s="4">
        <v>0.20833333333333334</v>
      </c>
    </row>
    <row r="154" spans="1:8" x14ac:dyDescent="0.25">
      <c r="A154" s="3">
        <v>153</v>
      </c>
      <c r="B154" s="5">
        <v>23</v>
      </c>
      <c r="C154" s="4">
        <v>0.29166666666666669</v>
      </c>
      <c r="D154" s="4">
        <v>4.1666666666666664E-2</v>
      </c>
      <c r="E154" s="4">
        <v>0.20833333333333334</v>
      </c>
      <c r="F154" s="4">
        <v>4.1666666666666664E-2</v>
      </c>
      <c r="G154" s="4">
        <v>0.125</v>
      </c>
      <c r="H154" s="4">
        <v>4.1666666666666664E-2</v>
      </c>
    </row>
    <row r="155" spans="1:8" x14ac:dyDescent="0.25">
      <c r="A155" s="3">
        <v>154</v>
      </c>
      <c r="B155" s="5">
        <v>38</v>
      </c>
      <c r="C155" s="4">
        <v>0.25</v>
      </c>
      <c r="D155" s="4">
        <v>3.125E-2</v>
      </c>
      <c r="E155" s="4">
        <v>0.20833333333333334</v>
      </c>
      <c r="F155" s="4">
        <v>4.1666666666666664E-2</v>
      </c>
      <c r="G155" s="4">
        <v>0.20833333333333334</v>
      </c>
      <c r="H155" s="4">
        <v>0.20833333333333334</v>
      </c>
    </row>
    <row r="156" spans="1:8" x14ac:dyDescent="0.25">
      <c r="A156" s="3">
        <v>155</v>
      </c>
      <c r="B156" s="5">
        <v>46</v>
      </c>
      <c r="C156" s="4">
        <v>0.41666666666666669</v>
      </c>
      <c r="D156" s="4">
        <v>6.9444444444444441E-3</v>
      </c>
      <c r="E156" s="4">
        <v>0.25</v>
      </c>
      <c r="F156" s="4">
        <v>4.1666666666666664E-2</v>
      </c>
      <c r="G156" s="4">
        <v>0.1875</v>
      </c>
      <c r="H156" s="4">
        <v>0</v>
      </c>
    </row>
    <row r="157" spans="1:8" x14ac:dyDescent="0.25">
      <c r="A157" s="3">
        <v>156</v>
      </c>
      <c r="B157" s="5">
        <v>66</v>
      </c>
      <c r="C157" s="4">
        <v>0.3125</v>
      </c>
      <c r="D157" s="4">
        <v>2.0833333333333332E-2</v>
      </c>
      <c r="E157" s="4">
        <v>4.1666666666666664E-2</v>
      </c>
      <c r="F157" s="4">
        <v>6.25E-2</v>
      </c>
      <c r="G157" s="4">
        <v>0.20833333333333334</v>
      </c>
      <c r="H157" s="4">
        <v>0.125</v>
      </c>
    </row>
    <row r="158" spans="1:8" x14ac:dyDescent="0.25">
      <c r="A158" s="3">
        <v>157</v>
      </c>
      <c r="B158" s="5">
        <v>15</v>
      </c>
      <c r="C158" s="4">
        <v>0.16666666666666666</v>
      </c>
      <c r="D158" s="4">
        <v>1.7361111111111112E-2</v>
      </c>
      <c r="E158" s="4">
        <v>0.27083333333333331</v>
      </c>
      <c r="F158" s="4">
        <v>4.1666666666666664E-2</v>
      </c>
      <c r="G158" s="4">
        <v>8.3333333333333329E-2</v>
      </c>
      <c r="H158" s="4">
        <v>0.16666666666666666</v>
      </c>
    </row>
    <row r="159" spans="1:8" x14ac:dyDescent="0.25">
      <c r="A159" s="3">
        <v>158</v>
      </c>
      <c r="B159" s="5">
        <v>14</v>
      </c>
      <c r="C159" s="4">
        <v>0.20833333333333334</v>
      </c>
      <c r="D159" s="4">
        <v>1.3888888888888888E-2</v>
      </c>
      <c r="E159" s="4">
        <v>8.3333333333333329E-2</v>
      </c>
      <c r="F159" s="4">
        <v>4.1666666666666664E-2</v>
      </c>
      <c r="G159" s="4">
        <v>0.20833333333333334</v>
      </c>
      <c r="H159" s="4">
        <v>8.3333333333333329E-2</v>
      </c>
    </row>
    <row r="160" spans="1:8" x14ac:dyDescent="0.25">
      <c r="A160" s="3">
        <v>159</v>
      </c>
      <c r="B160" s="5">
        <v>17</v>
      </c>
      <c r="C160" s="4">
        <v>0.33333333333333331</v>
      </c>
      <c r="D160" s="4">
        <v>4.1666666666666664E-2</v>
      </c>
      <c r="E160" s="4">
        <v>0.20833333333333334</v>
      </c>
      <c r="F160" s="4">
        <v>4.1666666666666664E-2</v>
      </c>
      <c r="G160" s="4">
        <v>0.125</v>
      </c>
      <c r="H160" s="4">
        <v>0.25</v>
      </c>
    </row>
    <row r="161" spans="1:8" x14ac:dyDescent="0.25">
      <c r="A161" s="3">
        <v>160</v>
      </c>
      <c r="B161" s="5">
        <v>22</v>
      </c>
      <c r="C161" s="4">
        <v>0.25</v>
      </c>
      <c r="D161" s="4">
        <v>3.125E-2</v>
      </c>
      <c r="E161" s="4">
        <v>0.10416666666666667</v>
      </c>
      <c r="F161" s="4">
        <v>4.1666666666666664E-2</v>
      </c>
      <c r="G161" s="4">
        <v>0.33333333333333331</v>
      </c>
      <c r="H161" s="4">
        <v>0.20833333333333334</v>
      </c>
    </row>
    <row r="162" spans="1:8" x14ac:dyDescent="0.25">
      <c r="A162" s="3">
        <v>161</v>
      </c>
      <c r="B162" s="5">
        <v>13</v>
      </c>
      <c r="C162" s="4">
        <v>0.33333333333333331</v>
      </c>
      <c r="D162" s="4">
        <v>4.1666666666666664E-2</v>
      </c>
      <c r="E162" s="4">
        <v>6.25E-2</v>
      </c>
      <c r="F162" s="4">
        <v>4.1666666666666664E-2</v>
      </c>
      <c r="G162" s="4">
        <v>0.66666666666666663</v>
      </c>
      <c r="H162" s="4">
        <v>8.3333333333333329E-2</v>
      </c>
    </row>
    <row r="163" spans="1:8" x14ac:dyDescent="0.25">
      <c r="A163" s="3">
        <v>162</v>
      </c>
      <c r="B163" s="5">
        <v>60</v>
      </c>
      <c r="C163" s="4">
        <v>0.20833333333333334</v>
      </c>
      <c r="D163" s="4">
        <v>2.0833333333333332E-2</v>
      </c>
      <c r="E163" s="4">
        <v>8.3333333333333329E-2</v>
      </c>
      <c r="F163" s="4">
        <v>4.1666666666666664E-2</v>
      </c>
      <c r="G163" s="4">
        <v>1.4583333333333333</v>
      </c>
      <c r="H163" s="4">
        <v>4.1666666666666664E-2</v>
      </c>
    </row>
    <row r="164" spans="1:8" x14ac:dyDescent="0.25">
      <c r="A164" s="3">
        <v>163</v>
      </c>
      <c r="B164" s="5">
        <v>60</v>
      </c>
      <c r="C164" s="4">
        <v>0.25</v>
      </c>
      <c r="D164" s="4">
        <v>3.125E-2</v>
      </c>
      <c r="E164" s="4">
        <v>0.10416666666666667</v>
      </c>
      <c r="F164" s="4">
        <v>6.25E-2</v>
      </c>
      <c r="G164" s="4">
        <v>1.25</v>
      </c>
      <c r="H164" s="4">
        <v>0.41666666666666669</v>
      </c>
    </row>
    <row r="165" spans="1:8" x14ac:dyDescent="0.25">
      <c r="A165" s="3">
        <v>164</v>
      </c>
      <c r="B165" s="5">
        <v>39</v>
      </c>
      <c r="C165" s="4">
        <v>0.29166666666666669</v>
      </c>
      <c r="D165" s="4">
        <v>2.0833333333333332E-2</v>
      </c>
      <c r="E165" s="4">
        <v>0.20833333333333334</v>
      </c>
      <c r="F165" s="4">
        <v>3.125E-2</v>
      </c>
      <c r="G165" s="4">
        <v>0.58333333333333337</v>
      </c>
      <c r="H165" s="4">
        <v>0</v>
      </c>
    </row>
    <row r="166" spans="1:8" x14ac:dyDescent="0.25">
      <c r="A166" s="3">
        <v>165</v>
      </c>
      <c r="B166" s="5">
        <v>38</v>
      </c>
      <c r="C166" s="4">
        <v>0.22916666666666666</v>
      </c>
      <c r="D166" s="4">
        <v>1.0416666666666666E-2</v>
      </c>
      <c r="E166" s="4">
        <v>6.9444444444444441E-3</v>
      </c>
      <c r="F166" s="4">
        <v>1.0416666666666666E-2</v>
      </c>
      <c r="G166" s="4">
        <v>0.20833333333333334</v>
      </c>
      <c r="H166" s="4">
        <v>4.1666666666666664E-2</v>
      </c>
    </row>
    <row r="167" spans="1:8" x14ac:dyDescent="0.25">
      <c r="A167" s="3">
        <v>166</v>
      </c>
      <c r="B167" s="5">
        <v>13</v>
      </c>
      <c r="C167" s="4">
        <v>0.22916666666666666</v>
      </c>
      <c r="D167" s="4">
        <v>2.7777777777777776E-2</v>
      </c>
      <c r="E167" s="4">
        <v>0.20833333333333334</v>
      </c>
      <c r="F167" s="4">
        <v>6.25E-2</v>
      </c>
      <c r="G167" s="4">
        <v>0.58333333333333337</v>
      </c>
      <c r="H167" s="4">
        <v>0.125</v>
      </c>
    </row>
    <row r="168" spans="1:8" x14ac:dyDescent="0.25">
      <c r="A168" s="3">
        <v>167</v>
      </c>
      <c r="B168" s="5">
        <v>13</v>
      </c>
      <c r="C168" s="4">
        <v>0.33333333333333331</v>
      </c>
      <c r="D168" s="4">
        <v>4.8611111111111112E-2</v>
      </c>
      <c r="E168" s="4">
        <v>0.20833333333333334</v>
      </c>
      <c r="F168" s="4">
        <v>4.1666666666666664E-2</v>
      </c>
      <c r="G168" s="4">
        <v>0.83333333333333337</v>
      </c>
      <c r="H168" s="4">
        <v>0.29166666666666669</v>
      </c>
    </row>
    <row r="169" spans="1:8" x14ac:dyDescent="0.25">
      <c r="A169" s="3">
        <v>168</v>
      </c>
      <c r="B169" s="5">
        <v>16</v>
      </c>
      <c r="C169" s="4">
        <v>0.3125</v>
      </c>
      <c r="D169" s="4">
        <v>4.1666666666666664E-2</v>
      </c>
      <c r="E169" s="4">
        <v>4.1666666666666664E-2</v>
      </c>
      <c r="F169" s="4">
        <v>2.0833333333333332E-2</v>
      </c>
      <c r="G169" s="4">
        <v>0.10416666666666667</v>
      </c>
      <c r="H169" s="4">
        <v>0</v>
      </c>
    </row>
    <row r="170" spans="1:8" x14ac:dyDescent="0.25">
      <c r="A170" s="3">
        <v>169</v>
      </c>
      <c r="B170" s="5">
        <v>10</v>
      </c>
      <c r="C170" s="4">
        <v>0.33333333333333331</v>
      </c>
      <c r="D170" s="4">
        <v>1.0416666666666666E-2</v>
      </c>
      <c r="E170" s="4">
        <v>2.0833333333333332E-2</v>
      </c>
      <c r="F170" s="4">
        <v>2.7777777777777776E-2</v>
      </c>
      <c r="G170" s="4">
        <v>4.1666666666666664E-2</v>
      </c>
      <c r="H170" s="4">
        <v>0.20833333333333334</v>
      </c>
    </row>
    <row r="171" spans="1:8" x14ac:dyDescent="0.25">
      <c r="A171" s="3">
        <v>170</v>
      </c>
      <c r="B171" s="5">
        <v>15</v>
      </c>
      <c r="C171" s="4">
        <v>0.33333333333333331</v>
      </c>
      <c r="D171" s="4">
        <v>2.0833333333333332E-2</v>
      </c>
      <c r="E171" s="4">
        <v>0.20833333333333334</v>
      </c>
      <c r="F171" s="4">
        <v>4.1666666666666664E-2</v>
      </c>
      <c r="G171" s="4">
        <v>8.3333333333333329E-2</v>
      </c>
      <c r="H171" s="4">
        <v>0.29166666666666669</v>
      </c>
    </row>
    <row r="172" spans="1:8" x14ac:dyDescent="0.25">
      <c r="A172" s="3">
        <v>171</v>
      </c>
      <c r="B172" s="5">
        <v>13</v>
      </c>
      <c r="C172" s="4">
        <v>0.3125</v>
      </c>
      <c r="D172" s="4">
        <v>4.1666666666666664E-2</v>
      </c>
      <c r="E172" s="4">
        <v>0.25</v>
      </c>
      <c r="F172" s="4">
        <v>4.1666666666666664E-2</v>
      </c>
      <c r="G172" s="4">
        <v>8.3333333333333329E-2</v>
      </c>
      <c r="H172" s="4">
        <v>0.14583333333333334</v>
      </c>
    </row>
    <row r="173" spans="1:8" x14ac:dyDescent="0.25">
      <c r="A173" s="3">
        <v>172</v>
      </c>
      <c r="B173" s="5">
        <v>33</v>
      </c>
      <c r="C173" s="4">
        <v>0.33333333333333331</v>
      </c>
      <c r="D173" s="4">
        <v>1.0416666666666666E-2</v>
      </c>
      <c r="E173" s="4">
        <v>0.3125</v>
      </c>
      <c r="F173" s="4">
        <v>6.25E-2</v>
      </c>
      <c r="G173" s="4">
        <v>0.25</v>
      </c>
      <c r="H173" s="4">
        <v>0.41666666666666669</v>
      </c>
    </row>
    <row r="174" spans="1:8" x14ac:dyDescent="0.25">
      <c r="A174" s="3">
        <v>173</v>
      </c>
      <c r="B174" s="5">
        <v>15</v>
      </c>
      <c r="C174" s="4">
        <v>0.3125</v>
      </c>
      <c r="D174" s="4">
        <v>1.3888888888888888E-2</v>
      </c>
      <c r="E174" s="4">
        <v>9.375E-2</v>
      </c>
      <c r="F174" s="4">
        <v>6.25E-2</v>
      </c>
      <c r="G174" s="4">
        <v>6.25E-2</v>
      </c>
      <c r="H174" s="4">
        <v>0.25</v>
      </c>
    </row>
    <row r="175" spans="1:8" x14ac:dyDescent="0.25">
      <c r="A175" s="3">
        <v>174</v>
      </c>
      <c r="B175" s="5">
        <v>15</v>
      </c>
      <c r="C175" s="4">
        <v>0.29166666666666669</v>
      </c>
      <c r="D175" s="4">
        <v>2.7777777777777776E-2</v>
      </c>
      <c r="E175" s="4">
        <v>0.20833333333333334</v>
      </c>
      <c r="F175" s="4">
        <v>4.1666666666666664E-2</v>
      </c>
      <c r="G175" s="4">
        <v>4.1666666666666664E-2</v>
      </c>
      <c r="H175" s="4">
        <v>0.1875</v>
      </c>
    </row>
    <row r="176" spans="1:8" x14ac:dyDescent="0.25">
      <c r="A176" s="3">
        <v>175</v>
      </c>
      <c r="B176" s="5">
        <v>42</v>
      </c>
      <c r="C176" s="4">
        <v>0.375</v>
      </c>
      <c r="D176" s="4">
        <v>1.0416666666666666E-2</v>
      </c>
      <c r="E176" s="4">
        <v>0.125</v>
      </c>
      <c r="F176" s="4">
        <v>4.1666666666666664E-2</v>
      </c>
      <c r="G176" s="4">
        <v>0.33333333333333331</v>
      </c>
      <c r="H176" s="4">
        <v>0.41666666666666669</v>
      </c>
    </row>
    <row r="177" spans="1:8" x14ac:dyDescent="0.25">
      <c r="A177" s="3">
        <v>176</v>
      </c>
      <c r="B177" s="5">
        <v>33</v>
      </c>
      <c r="C177" s="4">
        <v>0.33333333333333331</v>
      </c>
      <c r="D177" s="4">
        <v>2.7777777777777776E-2</v>
      </c>
      <c r="E177" s="4">
        <v>0.29166666666666669</v>
      </c>
      <c r="F177" s="4">
        <v>6.25E-2</v>
      </c>
      <c r="G177" s="4">
        <v>0.16666666666666666</v>
      </c>
      <c r="H177" s="4">
        <v>0.29166666666666669</v>
      </c>
    </row>
    <row r="178" spans="1:8" x14ac:dyDescent="0.25">
      <c r="A178" s="3">
        <v>177</v>
      </c>
      <c r="B178" s="5">
        <v>69</v>
      </c>
      <c r="C178" s="4">
        <v>0.29166666666666669</v>
      </c>
      <c r="D178" s="4">
        <v>1.3888888888888888E-2</v>
      </c>
      <c r="E178" s="4">
        <v>2.0833333333333332E-2</v>
      </c>
      <c r="F178" s="4">
        <v>6.25E-2</v>
      </c>
      <c r="G178" s="4">
        <v>0.54166666666666663</v>
      </c>
      <c r="H178" s="4">
        <v>0.95833333333333337</v>
      </c>
    </row>
    <row r="179" spans="1:8" x14ac:dyDescent="0.25">
      <c r="A179" s="3">
        <v>178</v>
      </c>
      <c r="B179" s="5">
        <v>65</v>
      </c>
      <c r="C179" s="4">
        <v>0.33333333333333331</v>
      </c>
      <c r="D179" s="4">
        <v>2.0833333333333332E-2</v>
      </c>
      <c r="E179" s="4">
        <v>2.0833333333333332E-2</v>
      </c>
      <c r="F179" s="4">
        <v>8.3333333333333329E-2</v>
      </c>
      <c r="G179" s="4">
        <v>0.5</v>
      </c>
      <c r="H179" s="4">
        <v>0.83333333333333337</v>
      </c>
    </row>
    <row r="180" spans="1:8" x14ac:dyDescent="0.25">
      <c r="A180" s="3">
        <v>179</v>
      </c>
      <c r="B180" s="5">
        <v>41</v>
      </c>
      <c r="C180" s="4">
        <v>0.375</v>
      </c>
      <c r="D180" s="4">
        <v>1.0416666666666666E-2</v>
      </c>
      <c r="E180" s="4">
        <v>0.5</v>
      </c>
      <c r="F180" s="4">
        <v>3.125E-2</v>
      </c>
      <c r="G180" s="4">
        <v>0.33333333333333331</v>
      </c>
      <c r="H180" s="4">
        <v>0.33333333333333331</v>
      </c>
    </row>
    <row r="181" spans="1:8" x14ac:dyDescent="0.25">
      <c r="A181" s="3">
        <v>180</v>
      </c>
      <c r="B181" s="5">
        <v>40</v>
      </c>
      <c r="C181" s="4" t="s">
        <v>45</v>
      </c>
      <c r="D181" s="4">
        <v>6.25E-2</v>
      </c>
      <c r="E181" s="4">
        <v>0.125</v>
      </c>
      <c r="F181" s="4">
        <v>8.3333333333333329E-2</v>
      </c>
      <c r="G181" s="4">
        <v>8.3333333333333329E-2</v>
      </c>
      <c r="H181" s="4">
        <v>0.41666666666666669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84347-9D5C-4C4E-AA96-19E5D06B2BD7}">
  <dimension ref="A1:N34"/>
  <sheetViews>
    <sheetView tabSelected="1" workbookViewId="0">
      <selection activeCell="W46" sqref="W46"/>
    </sheetView>
  </sheetViews>
  <sheetFormatPr baseColWidth="10" defaultRowHeight="15" x14ac:dyDescent="0.25"/>
  <sheetData>
    <row r="1" spans="1:14" x14ac:dyDescent="0.25">
      <c r="A1" s="2" t="s">
        <v>1</v>
      </c>
      <c r="B1" s="1" t="s">
        <v>7</v>
      </c>
      <c r="C1" s="1"/>
      <c r="D1" s="1"/>
      <c r="E1" s="1"/>
      <c r="F1" s="1"/>
      <c r="G1" s="1"/>
      <c r="H1" s="1"/>
      <c r="I1" s="1"/>
    </row>
    <row r="2" spans="1:14" x14ac:dyDescent="0.25">
      <c r="A2" s="2" t="s">
        <v>2</v>
      </c>
      <c r="B2" s="1" t="s">
        <v>8</v>
      </c>
      <c r="C2" s="1"/>
      <c r="D2" s="1"/>
      <c r="E2" s="1"/>
      <c r="F2" s="1"/>
      <c r="G2" s="1"/>
      <c r="H2" s="1"/>
      <c r="I2" s="1"/>
      <c r="J2" s="19"/>
      <c r="K2" s="19"/>
      <c r="L2" s="19"/>
      <c r="M2" s="19"/>
      <c r="N2" s="19"/>
    </row>
    <row r="3" spans="1:14" x14ac:dyDescent="0.25">
      <c r="A3" s="2" t="s">
        <v>3</v>
      </c>
      <c r="B3" s="1" t="s">
        <v>10</v>
      </c>
      <c r="C3" s="1"/>
      <c r="D3" s="1"/>
      <c r="E3" s="1"/>
      <c r="F3" s="1"/>
      <c r="G3" s="1"/>
      <c r="H3" s="1"/>
      <c r="I3" s="1"/>
      <c r="J3" s="19"/>
      <c r="K3" s="19"/>
      <c r="L3" s="19"/>
      <c r="M3" s="19"/>
      <c r="N3" s="19"/>
    </row>
    <row r="4" spans="1:14" x14ac:dyDescent="0.25">
      <c r="A4" s="2" t="s">
        <v>4</v>
      </c>
      <c r="B4" s="1" t="s">
        <v>9</v>
      </c>
      <c r="C4" s="1"/>
      <c r="D4" s="1"/>
      <c r="E4" s="1"/>
      <c r="F4" s="1"/>
      <c r="G4" s="1"/>
      <c r="H4" s="1"/>
      <c r="I4" s="1"/>
    </row>
    <row r="5" spans="1:14" x14ac:dyDescent="0.25">
      <c r="A5" s="2" t="s">
        <v>5</v>
      </c>
      <c r="B5" s="1" t="s">
        <v>14</v>
      </c>
      <c r="C5" s="1"/>
      <c r="D5" s="1"/>
      <c r="E5" s="1"/>
      <c r="F5" s="1"/>
      <c r="G5" s="1"/>
      <c r="H5" s="1"/>
      <c r="I5" s="1"/>
    </row>
    <row r="6" spans="1:14" x14ac:dyDescent="0.25">
      <c r="A6" s="2" t="s">
        <v>6</v>
      </c>
      <c r="B6" s="1" t="s">
        <v>11</v>
      </c>
      <c r="C6" s="1"/>
      <c r="D6" s="1"/>
      <c r="E6" s="1"/>
      <c r="F6" s="1"/>
      <c r="G6" s="1"/>
      <c r="H6" s="1"/>
      <c r="I6" s="1"/>
    </row>
    <row r="7" spans="1:14" x14ac:dyDescent="0.25">
      <c r="A7" s="2"/>
      <c r="B7" s="1"/>
      <c r="C7" s="1"/>
      <c r="D7" s="1"/>
      <c r="E7" s="1"/>
      <c r="F7" s="1"/>
      <c r="G7" s="1"/>
      <c r="H7" s="1"/>
      <c r="I7" s="1"/>
    </row>
    <row r="8" spans="1:14" x14ac:dyDescent="0.25">
      <c r="A8" s="2"/>
      <c r="B8" s="7"/>
      <c r="D8" s="3" t="s">
        <v>51</v>
      </c>
      <c r="E8" s="11">
        <f>COUNTIF(Personne,"&gt;0")</f>
        <v>180</v>
      </c>
    </row>
    <row r="9" spans="1:14" x14ac:dyDescent="0.25">
      <c r="A9" s="2"/>
      <c r="B9" s="12" t="s">
        <v>53</v>
      </c>
    </row>
    <row r="10" spans="1:14" x14ac:dyDescent="0.25">
      <c r="A10" s="2"/>
      <c r="B10" s="1"/>
      <c r="C10" s="3" t="s">
        <v>0</v>
      </c>
      <c r="D10" s="3" t="s">
        <v>1</v>
      </c>
      <c r="E10" s="3" t="s">
        <v>2</v>
      </c>
      <c r="F10" s="3" t="s">
        <v>3</v>
      </c>
      <c r="G10" s="3" t="s">
        <v>4</v>
      </c>
      <c r="H10" s="3" t="s">
        <v>5</v>
      </c>
      <c r="I10" s="3" t="s">
        <v>6</v>
      </c>
    </row>
    <row r="11" spans="1:14" x14ac:dyDescent="0.25">
      <c r="A11" s="2"/>
      <c r="B11" s="3" t="s">
        <v>12</v>
      </c>
      <c r="C11" s="8">
        <f>AVERAGE(Age)</f>
        <v>32.594444444444441</v>
      </c>
      <c r="D11" s="4">
        <f>AVERAGE(Q_1)</f>
        <v>0.31690228174603191</v>
      </c>
      <c r="E11" s="4">
        <f>AVERAGE(Q_2)</f>
        <v>3.0304898093359647E-2</v>
      </c>
      <c r="F11" s="4">
        <f>AVERAGE(Q_3)</f>
        <v>0.15537173202614368</v>
      </c>
      <c r="G11" s="4">
        <f>AVERAGE(Q_4)</f>
        <v>4.9673202614379117E-2</v>
      </c>
      <c r="H11" s="4">
        <f>AVERAGE(Q_5)</f>
        <v>0.41725898692810448</v>
      </c>
      <c r="I11" s="4">
        <f>AVERAGE(Q_6)</f>
        <v>0.23229585006693435</v>
      </c>
    </row>
    <row r="12" spans="1:14" x14ac:dyDescent="0.25">
      <c r="A12" s="2"/>
      <c r="B12" s="3" t="s">
        <v>13</v>
      </c>
      <c r="C12" s="5">
        <f>MAX(Age)-MIN(Age)</f>
        <v>79</v>
      </c>
      <c r="D12" s="4">
        <f>MAX(Q_1)-MIN(Q_1)</f>
        <v>0.375</v>
      </c>
      <c r="E12" s="4">
        <f>MAX(Q_2)-MIN(Q_2)</f>
        <v>7.9861111111111105E-2</v>
      </c>
      <c r="F12" s="4">
        <f>MAX(Q_3)-MIN(Q_3)</f>
        <v>0.82638888888888895</v>
      </c>
      <c r="G12" s="4">
        <f>MAX(Q_4)-MIN(Q_4)</f>
        <v>0.45138888888888856</v>
      </c>
      <c r="H12" s="4">
        <f>MAX(Q_5)-MIN(Q_5)</f>
        <v>1.6666666666666667</v>
      </c>
      <c r="I12" s="4">
        <f>MAX(Q_6)-MIN(Q_6)</f>
        <v>1.0416666666666667</v>
      </c>
    </row>
    <row r="13" spans="1:14" x14ac:dyDescent="0.25">
      <c r="A13" s="2"/>
      <c r="B13" s="1"/>
    </row>
    <row r="14" spans="1:14" x14ac:dyDescent="0.25">
      <c r="A14" s="2"/>
      <c r="B14" s="1"/>
    </row>
    <row r="15" spans="1:14" x14ac:dyDescent="0.25">
      <c r="A15" s="2"/>
      <c r="B15" s="12" t="s">
        <v>54</v>
      </c>
    </row>
    <row r="16" spans="1:14" x14ac:dyDescent="0.25">
      <c r="A16" s="2"/>
      <c r="B16" s="17" t="s">
        <v>0</v>
      </c>
      <c r="C16" s="18"/>
      <c r="D16" s="15" t="s">
        <v>47</v>
      </c>
      <c r="E16" s="15" t="s">
        <v>1</v>
      </c>
      <c r="F16" s="15" t="s">
        <v>2</v>
      </c>
      <c r="G16" s="15" t="s">
        <v>3</v>
      </c>
      <c r="H16" s="15" t="s">
        <v>4</v>
      </c>
      <c r="I16" s="15" t="s">
        <v>5</v>
      </c>
      <c r="J16" s="15" t="s">
        <v>6</v>
      </c>
    </row>
    <row r="17" spans="1:10" x14ac:dyDescent="0.25">
      <c r="A17" s="2"/>
      <c r="B17" s="3" t="s">
        <v>48</v>
      </c>
      <c r="C17" s="10" t="s">
        <v>49</v>
      </c>
      <c r="D17" s="16"/>
      <c r="E17" s="16"/>
      <c r="F17" s="16"/>
      <c r="G17" s="16"/>
      <c r="H17" s="16"/>
      <c r="I17" s="16"/>
      <c r="J17" s="16"/>
    </row>
    <row r="18" spans="1:10" x14ac:dyDescent="0.25">
      <c r="B18" s="9">
        <v>0</v>
      </c>
      <c r="C18" s="9">
        <f>B18+15</f>
        <v>15</v>
      </c>
      <c r="D18" s="5">
        <f t="shared" ref="D18:D23" si="0">COUNTIFS(Age,"&gt;"&amp;B18,Age,"&lt;="&amp;C18)</f>
        <v>63</v>
      </c>
      <c r="E18" s="4">
        <f t="shared" ref="E18:E23" si="1">SUMIFS(Q_1,Age,"&gt;"&amp;B18,Age,"&lt;="&amp;C18)/D18</f>
        <v>0.32043650793650796</v>
      </c>
      <c r="F18" s="4">
        <f t="shared" ref="F18:F23" si="2">SUMIFS(Q_2,Age,"&gt;"&amp;B18,Age,"&lt;="&amp;C18)/D18</f>
        <v>2.9431216931216926E-2</v>
      </c>
      <c r="G18" s="4">
        <f t="shared" ref="G18:G23" si="3">SUMIFS(Q_3,Age,"&gt;"&amp;B18,Age,"&lt;="&amp;C18)/D18</f>
        <v>0.10576499118165782</v>
      </c>
      <c r="H18" s="4">
        <f t="shared" ref="H18:H23" si="4">SUMIFS(Q_4,Age,"&gt;"&amp;B18,Age,"&lt;="&amp;C18)/D18</f>
        <v>4.2548500881834199E-2</v>
      </c>
      <c r="I18" s="4">
        <f t="shared" ref="I18:I23" si="5">SUMIFS(Q_5,Age,"&gt;"&amp;B18,Age,"&lt;="&amp;C18)/D18</f>
        <v>0.3958333333333332</v>
      </c>
      <c r="J18" s="4">
        <f t="shared" ref="J18:J23" si="6">SUMIFS(Q_6,Age,"&gt;"&amp;B18,Age,"&lt;="&amp;C18)/D18</f>
        <v>0.206768077601411</v>
      </c>
    </row>
    <row r="19" spans="1:10" x14ac:dyDescent="0.25">
      <c r="B19" s="9">
        <f>C18</f>
        <v>15</v>
      </c>
      <c r="C19" s="9">
        <f t="shared" ref="C19:C23" si="7">B19+15</f>
        <v>30</v>
      </c>
      <c r="D19" s="5">
        <f t="shared" si="0"/>
        <v>28</v>
      </c>
      <c r="E19" s="4">
        <f t="shared" si="1"/>
        <v>0.27306547619047622</v>
      </c>
      <c r="F19" s="4">
        <f t="shared" si="2"/>
        <v>3.0505952380952377E-2</v>
      </c>
      <c r="G19" s="4">
        <f t="shared" si="3"/>
        <v>0.15190972222222227</v>
      </c>
      <c r="H19" s="4">
        <f t="shared" si="4"/>
        <v>4.1666666666666664E-2</v>
      </c>
      <c r="I19" s="4">
        <f t="shared" si="5"/>
        <v>0.33816964285714285</v>
      </c>
      <c r="J19" s="4">
        <f t="shared" si="6"/>
        <v>0.20944940476190474</v>
      </c>
    </row>
    <row r="20" spans="1:10" x14ac:dyDescent="0.25">
      <c r="B20" s="9">
        <f t="shared" ref="B20:B23" si="8">C19</f>
        <v>30</v>
      </c>
      <c r="C20" s="9">
        <f t="shared" si="7"/>
        <v>45</v>
      </c>
      <c r="D20" s="5">
        <f t="shared" si="0"/>
        <v>44</v>
      </c>
      <c r="E20" s="4">
        <f t="shared" si="1"/>
        <v>0.28906250000000011</v>
      </c>
      <c r="F20" s="4">
        <f t="shared" si="2"/>
        <v>2.5883838383838387E-2</v>
      </c>
      <c r="G20" s="4">
        <f t="shared" si="3"/>
        <v>0.2111742424242424</v>
      </c>
      <c r="H20" s="4">
        <f t="shared" si="4"/>
        <v>5.6107954545454523E-2</v>
      </c>
      <c r="I20" s="4">
        <f t="shared" si="5"/>
        <v>0.29016729797979801</v>
      </c>
      <c r="J20" s="4">
        <f t="shared" si="6"/>
        <v>0.17574179292929296</v>
      </c>
    </row>
    <row r="21" spans="1:10" x14ac:dyDescent="0.25">
      <c r="B21" s="9">
        <f t="shared" si="8"/>
        <v>45</v>
      </c>
      <c r="C21" s="9">
        <f t="shared" si="7"/>
        <v>60</v>
      </c>
      <c r="D21" s="5">
        <f t="shared" si="0"/>
        <v>25</v>
      </c>
      <c r="E21" s="4">
        <f t="shared" si="1"/>
        <v>0.26916666666666667</v>
      </c>
      <c r="F21" s="4">
        <f t="shared" si="2"/>
        <v>2.7222222222222217E-2</v>
      </c>
      <c r="G21" s="4">
        <f t="shared" si="3"/>
        <v>0.16986111111111113</v>
      </c>
      <c r="H21" s="4">
        <f t="shared" si="4"/>
        <v>4.3472222222222218E-2</v>
      </c>
      <c r="I21" s="4">
        <f t="shared" si="5"/>
        <v>0.49875000000000008</v>
      </c>
      <c r="J21" s="4">
        <f t="shared" si="6"/>
        <v>0.2491666666666667</v>
      </c>
    </row>
    <row r="22" spans="1:10" x14ac:dyDescent="0.25">
      <c r="B22" s="9">
        <f t="shared" si="8"/>
        <v>60</v>
      </c>
      <c r="C22" s="9">
        <f t="shared" si="7"/>
        <v>75</v>
      </c>
      <c r="D22" s="5">
        <f t="shared" si="0"/>
        <v>13</v>
      </c>
      <c r="E22" s="4">
        <f t="shared" si="1"/>
        <v>0.32852564102564102</v>
      </c>
      <c r="F22" s="4">
        <f t="shared" si="2"/>
        <v>3.4188034188034191E-2</v>
      </c>
      <c r="G22" s="4">
        <f t="shared" si="3"/>
        <v>0.10256410256410256</v>
      </c>
      <c r="H22" s="4">
        <f t="shared" si="4"/>
        <v>5.6891025641025647E-2</v>
      </c>
      <c r="I22" s="4">
        <f t="shared" si="5"/>
        <v>0.60576923076923073</v>
      </c>
      <c r="J22" s="4">
        <f t="shared" si="6"/>
        <v>0.24679487179487181</v>
      </c>
    </row>
    <row r="23" spans="1:10" x14ac:dyDescent="0.25">
      <c r="B23" s="9">
        <f t="shared" si="8"/>
        <v>75</v>
      </c>
      <c r="C23" s="9">
        <f t="shared" si="7"/>
        <v>90</v>
      </c>
      <c r="D23" s="5">
        <f t="shared" si="0"/>
        <v>7</v>
      </c>
      <c r="E23" s="4">
        <f t="shared" si="1"/>
        <v>0.24107142857142858</v>
      </c>
      <c r="F23" s="4">
        <f t="shared" si="2"/>
        <v>2.132936507936508E-2</v>
      </c>
      <c r="G23" s="4">
        <f t="shared" si="3"/>
        <v>8.9285714285714288E-2</v>
      </c>
      <c r="H23" s="4">
        <f t="shared" si="4"/>
        <v>4.3154761904761911E-2</v>
      </c>
      <c r="I23" s="4">
        <f t="shared" si="5"/>
        <v>0.48809523809523808</v>
      </c>
      <c r="J23" s="4">
        <f t="shared" si="6"/>
        <v>0.35714285714285715</v>
      </c>
    </row>
    <row r="24" spans="1:10" x14ac:dyDescent="0.25">
      <c r="A24" s="2"/>
      <c r="B24" s="17" t="s">
        <v>50</v>
      </c>
      <c r="C24" s="18"/>
      <c r="D24" s="5">
        <f>SUM(D18:D23)</f>
        <v>180</v>
      </c>
    </row>
    <row r="26" spans="1:10" x14ac:dyDescent="0.25">
      <c r="C26" s="13" t="s">
        <v>52</v>
      </c>
      <c r="D26" s="14"/>
      <c r="E26" s="4">
        <f>($D$18*E18+$D$19*E19+$D$20*E20+$D$21*E21+$D$22*E22+$D$23*E23)/$D$24</f>
        <v>0.29577546296296303</v>
      </c>
      <c r="F26" s="4">
        <f t="shared" ref="F26:J26" si="9">($D$18*F18+$D$19*F19+$D$20*F20+$D$21*F21+$D$22*F22+$D$23*F23)/$D$24</f>
        <v>2.845293209876543E-2</v>
      </c>
      <c r="G26" s="4">
        <f t="shared" si="9"/>
        <v>0.14673996913580245</v>
      </c>
      <c r="H26" s="4">
        <f t="shared" si="9"/>
        <v>4.6913580246913569E-2</v>
      </c>
      <c r="I26" s="4">
        <f t="shared" si="9"/>
        <v>0.3940779320987654</v>
      </c>
      <c r="J26" s="4">
        <f t="shared" si="9"/>
        <v>0.21422839506172842</v>
      </c>
    </row>
    <row r="28" spans="1:10" x14ac:dyDescent="0.25">
      <c r="D28" s="9" t="s">
        <v>0</v>
      </c>
      <c r="E28" s="9" t="str">
        <f>E16</f>
        <v>Q1</v>
      </c>
      <c r="F28" s="9" t="str">
        <f t="shared" ref="F28:J28" si="10">F16</f>
        <v>Q2</v>
      </c>
      <c r="G28" s="9" t="str">
        <f t="shared" si="10"/>
        <v>Q3</v>
      </c>
      <c r="H28" s="9" t="str">
        <f t="shared" si="10"/>
        <v>Q4</v>
      </c>
      <c r="I28" s="9" t="str">
        <f t="shared" si="10"/>
        <v>Q5</v>
      </c>
      <c r="J28" s="3" t="str">
        <f t="shared" si="10"/>
        <v>Q6</v>
      </c>
    </row>
    <row r="29" spans="1:10" x14ac:dyDescent="0.25">
      <c r="D29" s="9" t="str">
        <f t="shared" ref="D29:D34" si="11">"] "&amp;B18&amp;" ; "&amp;C18&amp;" ]"</f>
        <v>] 0 ; 15 ]</v>
      </c>
      <c r="E29" s="4">
        <f>E18</f>
        <v>0.32043650793650796</v>
      </c>
      <c r="F29" s="4">
        <f t="shared" ref="F29:J29" si="12">F18</f>
        <v>2.9431216931216926E-2</v>
      </c>
      <c r="G29" s="4">
        <f t="shared" si="12"/>
        <v>0.10576499118165782</v>
      </c>
      <c r="H29" s="4">
        <f t="shared" si="12"/>
        <v>4.2548500881834199E-2</v>
      </c>
      <c r="I29" s="4">
        <f t="shared" si="12"/>
        <v>0.3958333333333332</v>
      </c>
      <c r="J29" s="4">
        <f t="shared" si="12"/>
        <v>0.206768077601411</v>
      </c>
    </row>
    <row r="30" spans="1:10" x14ac:dyDescent="0.25">
      <c r="D30" s="9" t="str">
        <f t="shared" si="11"/>
        <v>] 15 ; 30 ]</v>
      </c>
      <c r="E30" s="4">
        <f t="shared" ref="E30:J34" si="13">E19</f>
        <v>0.27306547619047622</v>
      </c>
      <c r="F30" s="4">
        <f t="shared" si="13"/>
        <v>3.0505952380952377E-2</v>
      </c>
      <c r="G30" s="4">
        <f t="shared" si="13"/>
        <v>0.15190972222222227</v>
      </c>
      <c r="H30" s="4">
        <f t="shared" si="13"/>
        <v>4.1666666666666664E-2</v>
      </c>
      <c r="I30" s="4">
        <f t="shared" si="13"/>
        <v>0.33816964285714285</v>
      </c>
      <c r="J30" s="4">
        <f t="shared" si="13"/>
        <v>0.20944940476190474</v>
      </c>
    </row>
    <row r="31" spans="1:10" x14ac:dyDescent="0.25">
      <c r="D31" s="9" t="str">
        <f t="shared" si="11"/>
        <v>] 30 ; 45 ]</v>
      </c>
      <c r="E31" s="4">
        <f t="shared" si="13"/>
        <v>0.28906250000000011</v>
      </c>
      <c r="F31" s="4">
        <f t="shared" si="13"/>
        <v>2.5883838383838387E-2</v>
      </c>
      <c r="G31" s="4">
        <f t="shared" si="13"/>
        <v>0.2111742424242424</v>
      </c>
      <c r="H31" s="4">
        <f t="shared" si="13"/>
        <v>5.6107954545454523E-2</v>
      </c>
      <c r="I31" s="4">
        <f t="shared" si="13"/>
        <v>0.29016729797979801</v>
      </c>
      <c r="J31" s="4">
        <f t="shared" si="13"/>
        <v>0.17574179292929296</v>
      </c>
    </row>
    <row r="32" spans="1:10" x14ac:dyDescent="0.25">
      <c r="D32" s="9" t="str">
        <f t="shared" si="11"/>
        <v>] 45 ; 60 ]</v>
      </c>
      <c r="E32" s="4">
        <f t="shared" si="13"/>
        <v>0.26916666666666667</v>
      </c>
      <c r="F32" s="4">
        <f t="shared" si="13"/>
        <v>2.7222222222222217E-2</v>
      </c>
      <c r="G32" s="4">
        <f t="shared" si="13"/>
        <v>0.16986111111111113</v>
      </c>
      <c r="H32" s="4">
        <f t="shared" si="13"/>
        <v>4.3472222222222218E-2</v>
      </c>
      <c r="I32" s="4">
        <f t="shared" si="13"/>
        <v>0.49875000000000008</v>
      </c>
      <c r="J32" s="4">
        <f t="shared" si="13"/>
        <v>0.2491666666666667</v>
      </c>
    </row>
    <row r="33" spans="4:10" x14ac:dyDescent="0.25">
      <c r="D33" s="9" t="str">
        <f t="shared" si="11"/>
        <v>] 60 ; 75 ]</v>
      </c>
      <c r="E33" s="4">
        <f t="shared" si="13"/>
        <v>0.32852564102564102</v>
      </c>
      <c r="F33" s="4">
        <f t="shared" si="13"/>
        <v>3.4188034188034191E-2</v>
      </c>
      <c r="G33" s="4">
        <f t="shared" si="13"/>
        <v>0.10256410256410256</v>
      </c>
      <c r="H33" s="4">
        <f t="shared" si="13"/>
        <v>5.6891025641025647E-2</v>
      </c>
      <c r="I33" s="4">
        <f t="shared" si="13"/>
        <v>0.60576923076923073</v>
      </c>
      <c r="J33" s="4">
        <f t="shared" si="13"/>
        <v>0.24679487179487181</v>
      </c>
    </row>
    <row r="34" spans="4:10" x14ac:dyDescent="0.25">
      <c r="D34" s="9" t="str">
        <f t="shared" si="11"/>
        <v>] 75 ; 90 ]</v>
      </c>
      <c r="E34" s="4">
        <f t="shared" si="13"/>
        <v>0.24107142857142858</v>
      </c>
      <c r="F34" s="4">
        <f t="shared" si="13"/>
        <v>2.132936507936508E-2</v>
      </c>
      <c r="G34" s="4">
        <f t="shared" si="13"/>
        <v>8.9285714285714288E-2</v>
      </c>
      <c r="H34" s="4">
        <f t="shared" si="13"/>
        <v>4.3154761904761911E-2</v>
      </c>
      <c r="I34" s="4">
        <f t="shared" si="13"/>
        <v>0.48809523809523808</v>
      </c>
      <c r="J34" s="4">
        <f t="shared" si="13"/>
        <v>0.35714285714285715</v>
      </c>
    </row>
  </sheetData>
  <mergeCells count="10">
    <mergeCell ref="C26:D26"/>
    <mergeCell ref="I16:I17"/>
    <mergeCell ref="J16:J17"/>
    <mergeCell ref="B16:C16"/>
    <mergeCell ref="B24:C24"/>
    <mergeCell ref="D16:D17"/>
    <mergeCell ref="E16:E17"/>
    <mergeCell ref="F16:F17"/>
    <mergeCell ref="G16:G17"/>
    <mergeCell ref="H16:H17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Données</vt:lpstr>
      <vt:lpstr>Synthèse</vt:lpstr>
      <vt:lpstr>Age</vt:lpstr>
      <vt:lpstr>Personne</vt:lpstr>
      <vt:lpstr>Q_1</vt:lpstr>
      <vt:lpstr>Q_2</vt:lpstr>
      <vt:lpstr>Q_3</vt:lpstr>
      <vt:lpstr>Q_4</vt:lpstr>
      <vt:lpstr>Q_5</vt:lpstr>
      <vt:lpstr>Q_6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2023-01-10T18:13:02Z</dcterms:created>
  <dcterms:modified xsi:type="dcterms:W3CDTF">2023-04-12T17:41:56Z</dcterms:modified>
</cp:coreProperties>
</file>