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0" windowWidth="9660" windowHeight="8700" activeTab="6"/>
  </bookViews>
  <sheets>
    <sheet name="Vitesse" sheetId="1" r:id="rId1"/>
    <sheet name="calcul sur variable" sheetId="2" r:id="rId2"/>
    <sheet name="pour Olivier" sheetId="3" r:id="rId3"/>
    <sheet name="BD" sheetId="4" r:id="rId4"/>
    <sheet name="BD_saisie" sheetId="5" r:id="rId5"/>
    <sheet name="BD_consultation" sheetId="6" r:id="rId6"/>
    <sheet name="archiver" sheetId="7" r:id="rId7"/>
  </sheets>
  <definedNames>
    <definedName name="bd_classe">OFFSET('BD'!$C$1,1,0,COUNTA('BD'!$A:$A)-1,1)</definedName>
    <definedName name="bd_distance">OFFSET('BD'!$E$1,1,0,COUNTA('BD'!$A:$A)-1,1)</definedName>
    <definedName name="bd_nom">OFFSET('BD'!$B$1,1,0,COUNTA('BD'!$A:$A)-1,1)</definedName>
    <definedName name="bd_temps">OFFSET('BD'!$D$1,1,0,COUNTA('BD'!$A:$A)-1,1)</definedName>
    <definedName name="bd_vitesse">OFFSET('BD'!$F$1,1,0,COUNTA('BD'!$A:$A)-1,1)</definedName>
    <definedName name="essai">'calcul sur variable'!$C$4</definedName>
    <definedName name="essai2">'calcul sur variable'!$C$4:$G$11</definedName>
    <definedName name="ligne_select">'BD_consultation'!$I$19</definedName>
    <definedName name="longint">'calcul sur variable'!$G$25:$H$29</definedName>
    <definedName name="nb_ligne">'BD_consultation'!$M$19</definedName>
    <definedName name="nom">'archiver'!$F$1:$F$40</definedName>
    <definedName name="nom1">'archiver'!$E$1:$F$40</definedName>
  </definedNames>
  <calcPr fullCalcOnLoad="1"/>
</workbook>
</file>

<file path=xl/comments1.xml><?xml version="1.0" encoding="utf-8"?>
<comments xmlns="http://schemas.openxmlformats.org/spreadsheetml/2006/main">
  <authors>
    <author>xxx</author>
  </authors>
  <commentList>
    <comment ref="C5" authorId="0">
      <text>
        <r>
          <rPr>
            <b/>
            <sz val="8"/>
            <rFont val="Tahoma"/>
            <family val="2"/>
          </rPr>
          <t>xxx:</t>
        </r>
        <r>
          <rPr>
            <sz val="8"/>
            <rFont val="Tahoma"/>
            <family val="2"/>
          </rPr>
          <t xml:space="preserve">
voilà ce que je pense
</t>
        </r>
      </text>
    </comment>
  </commentList>
</comments>
</file>

<file path=xl/comments2.xml><?xml version="1.0" encoding="utf-8"?>
<comments xmlns="http://schemas.openxmlformats.org/spreadsheetml/2006/main">
  <authors>
    <author>Pascal</author>
  </authors>
  <commentList>
    <comment ref="C4" authorId="0">
      <text>
        <r>
          <rPr>
            <b/>
            <sz val="8"/>
            <rFont val="Tahoma"/>
            <family val="2"/>
          </rPr>
          <t>Pascal:</t>
        </r>
        <r>
          <rPr>
            <sz val="8"/>
            <rFont val="Tahoma"/>
            <family val="2"/>
          </rPr>
          <t xml:space="preserve">
Saisir des données dans une cellule à partir d'une liste que vous indiquez 
Vous pouvez créer une liste déroulante dont les éléments proviennent de cellules situées n'importe où dans la feuille de calcul.
1. Tapez les entrées pour la liste déroulante dans une colonne ou une ligne. N'incluez pas de cellules vides dans la liste. 
Si vous tapez la liste dans une feuille de calcul différente de la cellule d'entrée des données, définissez un nom pour la liste.
                Procédure
                  1. Sélectionnez la cellule, la plage de cellules ou des sélections non adjacentes que vous voulez nommer. 
                  2. Cliquez sur la zone Nom à l'extrémité gauche de la barre de formule  . 
                  3. Tapez le nom des cellules. 
                  4. Appuyez sur ENTRÉE. 
                  Remarque  Vous ne pouvez pas nommer une cellule pendant que vous en modifiez le contenu.
2. Sélectionnez la cellule dans laquelle vous souhaitez la liste déroulante. 
3. Dans le menu </t>
        </r>
        <r>
          <rPr>
            <sz val="8"/>
            <color indexed="10"/>
            <rFont val="Tahoma"/>
            <family val="2"/>
          </rPr>
          <t>Données</t>
        </r>
        <r>
          <rPr>
            <sz val="8"/>
            <rFont val="Tahoma"/>
            <family val="2"/>
          </rPr>
          <t xml:space="preserve">, cliquez sur </t>
        </r>
        <r>
          <rPr>
            <sz val="8"/>
            <color indexed="10"/>
            <rFont val="Tahoma"/>
            <family val="2"/>
          </rPr>
          <t>Validation</t>
        </r>
        <r>
          <rPr>
            <sz val="8"/>
            <rFont val="Tahoma"/>
            <family val="2"/>
          </rPr>
          <t xml:space="preserve">, puis sur l'onglet </t>
        </r>
        <r>
          <rPr>
            <sz val="8"/>
            <color indexed="10"/>
            <rFont val="Tahoma"/>
            <family val="2"/>
          </rPr>
          <t>Options</t>
        </r>
        <r>
          <rPr>
            <sz val="8"/>
            <rFont val="Tahoma"/>
            <family val="2"/>
          </rPr>
          <t>. 
4. Dans la zone</t>
        </r>
        <r>
          <rPr>
            <sz val="8"/>
            <color indexed="10"/>
            <rFont val="Tahoma"/>
            <family val="2"/>
          </rPr>
          <t xml:space="preserve"> Autoriser</t>
        </r>
        <r>
          <rPr>
            <sz val="8"/>
            <rFont val="Tahoma"/>
            <family val="2"/>
          </rPr>
          <t>, cliquez sur</t>
        </r>
        <r>
          <rPr>
            <sz val="8"/>
            <color indexed="10"/>
            <rFont val="Tahoma"/>
            <family val="2"/>
          </rPr>
          <t xml:space="preserve"> Liste</t>
        </r>
        <r>
          <rPr>
            <sz val="8"/>
            <rFont val="Tahoma"/>
            <family val="2"/>
          </rPr>
          <t xml:space="preserve">. 
5. Si la liste se trouve dans la même feuille de calcul, tapez une référence à votre liste dans la zone Source. 
Si la liste se trouve ailleurs, tapez le nom que vous avez défini pour votre liste dans la zone Source.
Assurez-vous que la référence ou le nom est précédé d'un signe égal (=).
6. </t>
        </r>
        <r>
          <rPr>
            <sz val="8"/>
            <color indexed="10"/>
            <rFont val="Tahoma"/>
            <family val="2"/>
          </rPr>
          <t>Assurez-vous</t>
        </r>
        <r>
          <rPr>
            <sz val="8"/>
            <rFont val="Tahoma"/>
            <family val="2"/>
          </rPr>
          <t xml:space="preserve"> que la case à cocher Liste déroulante dans la cellule est activée. 
7. </t>
        </r>
        <r>
          <rPr>
            <sz val="8"/>
            <color indexed="10"/>
            <rFont val="Tahoma"/>
            <family val="2"/>
          </rPr>
          <t>Indiquez si la cellule peut être vide</t>
        </r>
        <r>
          <rPr>
            <sz val="8"/>
            <rFont val="Tahoma"/>
            <family val="2"/>
          </rPr>
          <t xml:space="preserve"> : activez ou désactivez la case à cocher Ignorer si vide. 
8. Pour </t>
        </r>
        <r>
          <rPr>
            <sz val="8"/>
            <color indexed="10"/>
            <rFont val="Tahoma"/>
            <family val="2"/>
          </rPr>
          <t>afficher des instructions de saisie supplémentaires</t>
        </r>
        <r>
          <rPr>
            <sz val="8"/>
            <rFont val="Tahoma"/>
            <family val="2"/>
          </rPr>
          <t xml:space="preserve"> lorsque vous cliquez sur la cellule, cliquez sur l'onglet Message de saisie, assurez-vous que la case à cocher Quand la cellule est sélectionnée est activée, puis indiquez un titre et du texte pour le message. 
9. Indiquez la façon dont Microsoft Excel doit </t>
        </r>
        <r>
          <rPr>
            <sz val="8"/>
            <color indexed="10"/>
            <rFont val="Tahoma"/>
            <family val="2"/>
          </rPr>
          <t>répondre à des données non valides</t>
        </r>
        <r>
          <rPr>
            <sz val="8"/>
            <rFont val="Tahoma"/>
            <family val="2"/>
          </rPr>
          <t xml:space="preserve">. 
       Procédure
      1. Cliquez sur l'onglet Alerte d'erreur, et assurez-vous que la case à cocher Quand les données non valides sont tapées est activée.
      2. Sélectionnez l'une des options suivantes pour la zone Style :
      Pour afficher un message d'informations qui n'empêche pas la saisie de données non valides, cliquez sur Informations.
      Pour afficher un message d'avertissement qui n'empêche pas la saisie des données non valides, cliquez sur Avertissement.
      Pour empêcher la saisie des données non valides, cliquez sur Arrêt.
     3. Indiquez un titre et du texte pour le message (jusqu'à 225 caractères).
      </t>
        </r>
      </text>
    </comment>
  </commentList>
</comments>
</file>

<file path=xl/comments6.xml><?xml version="1.0" encoding="utf-8"?>
<comments xmlns="http://schemas.openxmlformats.org/spreadsheetml/2006/main">
  <authors>
    <author>Pascal</author>
  </authors>
  <commentList>
    <comment ref="C5" authorId="0">
      <text>
        <r>
          <rPr>
            <b/>
            <sz val="8"/>
            <rFont val="Tahoma"/>
            <family val="2"/>
          </rPr>
          <t>Pascal:</t>
        </r>
        <r>
          <rPr>
            <sz val="8"/>
            <rFont val="Tahoma"/>
            <family val="2"/>
          </rPr>
          <t xml:space="preserve">
la touche F3 permet de compléter la plage à utiliser avec la fonction Index.</t>
        </r>
      </text>
    </comment>
  </commentList>
</comments>
</file>

<file path=xl/sharedStrings.xml><?xml version="1.0" encoding="utf-8"?>
<sst xmlns="http://schemas.openxmlformats.org/spreadsheetml/2006/main" count="87" uniqueCount="71">
  <si>
    <t>longueur</t>
  </si>
  <si>
    <t>temps réalisé</t>
  </si>
  <si>
    <t>distance réalisée</t>
  </si>
  <si>
    <t>vitesse</t>
  </si>
  <si>
    <t>00,00 km/h</t>
  </si>
  <si>
    <t>0000 mètres</t>
  </si>
  <si>
    <t>constante de Temps</t>
  </si>
  <si>
    <t>vitesse choisie</t>
  </si>
  <si>
    <t>temps de passage</t>
  </si>
  <si>
    <t>nb de tours</t>
  </si>
  <si>
    <t>nb d'intervalles</t>
  </si>
  <si>
    <t>distance parcourue</t>
  </si>
  <si>
    <t>longueur du tour</t>
  </si>
  <si>
    <t>nb int</t>
  </si>
  <si>
    <t>nb intervalles</t>
  </si>
  <si>
    <t>valeur de l'intervalle</t>
  </si>
  <si>
    <t>vitesse en m/s</t>
  </si>
  <si>
    <t>Vitesse d'effort</t>
  </si>
  <si>
    <t>liste des élèves</t>
  </si>
  <si>
    <t>Nom1</t>
  </si>
  <si>
    <t>Nom2</t>
  </si>
  <si>
    <t>Nom3</t>
  </si>
  <si>
    <t>Nom4</t>
  </si>
  <si>
    <t>Nom5</t>
  </si>
  <si>
    <t>Nom6</t>
  </si>
  <si>
    <t>Nom7</t>
  </si>
  <si>
    <t>Nom8</t>
  </si>
  <si>
    <t>Nom9</t>
  </si>
  <si>
    <t>Nom10</t>
  </si>
  <si>
    <t>Nom11</t>
  </si>
  <si>
    <t>Nom12</t>
  </si>
  <si>
    <t>Nom13</t>
  </si>
  <si>
    <t>Nom14</t>
  </si>
  <si>
    <t>Nom15</t>
  </si>
  <si>
    <t>Nom16</t>
  </si>
  <si>
    <t>Nom17</t>
  </si>
  <si>
    <t>Nom18</t>
  </si>
  <si>
    <t>Nom19</t>
  </si>
  <si>
    <t>Nom20</t>
  </si>
  <si>
    <t>Renvoi dans une base : cliquer sur le bouton…</t>
  </si>
  <si>
    <t>2840 mètres</t>
  </si>
  <si>
    <t>13.23 km/h</t>
  </si>
  <si>
    <t>3408 mètres</t>
  </si>
  <si>
    <t>17.21 km/h</t>
  </si>
  <si>
    <t>temps de référence</t>
  </si>
  <si>
    <t>mètres</t>
  </si>
  <si>
    <t>km/h</t>
  </si>
  <si>
    <t>temps</t>
  </si>
  <si>
    <t>N°</t>
  </si>
  <si>
    <t>Nom</t>
  </si>
  <si>
    <t>Classe</t>
  </si>
  <si>
    <t>Temps</t>
  </si>
  <si>
    <t>Distance</t>
  </si>
  <si>
    <t>Vitesse</t>
  </si>
  <si>
    <t>Feuille de saisie</t>
  </si>
  <si>
    <t>Base de consultation</t>
  </si>
  <si>
    <t>numéro de ligne sélectionné</t>
  </si>
  <si>
    <t>supprimer la ligne sélectionné</t>
  </si>
  <si>
    <t>nom</t>
  </si>
  <si>
    <t>classe</t>
  </si>
  <si>
    <t>distance</t>
  </si>
  <si>
    <t>n°</t>
  </si>
  <si>
    <t>5°1</t>
  </si>
  <si>
    <t>nb ligne dans la base</t>
  </si>
  <si>
    <t>5°2</t>
  </si>
  <si>
    <t>5°4</t>
  </si>
  <si>
    <t>essai rémy1</t>
  </si>
  <si>
    <t>essai rémy2</t>
  </si>
  <si>
    <t>essai rémy4</t>
  </si>
  <si>
    <t>inscrire dans la colonne</t>
  </si>
  <si>
    <t>K</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</si>
</sst>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quot; mètres&quot;"/>
    <numFmt numFmtId="165" formatCode="0.0"/>
    <numFmt numFmtId="166" formatCode="000&quot; mètres&quot;"/>
    <numFmt numFmtId="167" formatCode="00&quot; km/h&quot;"/>
    <numFmt numFmtId="168" formatCode="0&quot; tours&quot;"/>
    <numFmt numFmtId="169" formatCode="0&quot; int.&quot;"/>
    <numFmt numFmtId="170" formatCode="000\,00&quot; mètres&quot;"/>
    <numFmt numFmtId="171" formatCode="0\,00&quot; mètres / seconde&quot;"/>
    <numFmt numFmtId="172" formatCode="00\,0&quot; km/h&quot;"/>
    <numFmt numFmtId="173" formatCode="[h]:mm:ss;@"/>
    <numFmt numFmtId="174" formatCode="mm:ss;@"/>
    <numFmt numFmtId="175" formatCode="[$-40C]dddd\ d\ mmmm\ yyyy"/>
    <numFmt numFmtId="176" formatCode="000&quot; m&quot;"/>
    <numFmt numFmtId="177" formatCode="00&quot; s&quot;"/>
    <numFmt numFmtId="178" formatCode="mm:ss.0;@"/>
    <numFmt numFmtId="179" formatCode="0&quot; km/h&quot;"/>
    <numFmt numFmtId="180" formatCode="0\,0&quot; km/h&quot;"/>
  </numFmts>
  <fonts count="46">
    <font>
      <sz val="10"/>
      <name val="Arial"/>
      <family val="0"/>
    </font>
    <font>
      <sz val="8"/>
      <name val="Arial"/>
      <family val="2"/>
    </font>
    <font>
      <sz val="8"/>
      <name val="Tahoma"/>
      <family val="2"/>
    </font>
    <font>
      <b/>
      <sz val="8"/>
      <name val="Tahoma"/>
      <family val="2"/>
    </font>
    <font>
      <sz val="8"/>
      <color indexed="10"/>
      <name val="Tahoma"/>
      <family val="2"/>
    </font>
    <font>
      <b/>
      <sz val="1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Arial"/>
      <family val="2"/>
    </font>
    <font>
      <sz val="9"/>
      <color indexed="8"/>
      <name val="Arial"/>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5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44" fontId="0" fillId="0" borderId="0" applyFont="0" applyFill="0" applyBorder="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55">
    <xf numFmtId="0" fontId="0" fillId="0" borderId="0" xfId="0" applyAlignment="1">
      <alignment/>
    </xf>
    <xf numFmtId="0" fontId="0" fillId="33" borderId="0" xfId="0" applyFill="1" applyAlignment="1">
      <alignment/>
    </xf>
    <xf numFmtId="0" fontId="5" fillId="0" borderId="0" xfId="0" applyFont="1" applyAlignment="1">
      <alignment/>
    </xf>
    <xf numFmtId="165" fontId="0" fillId="0" borderId="0" xfId="0" applyNumberFormat="1" applyAlignment="1">
      <alignment/>
    </xf>
    <xf numFmtId="165" fontId="0" fillId="33" borderId="0" xfId="0" applyNumberFormat="1" applyFill="1" applyAlignment="1">
      <alignment/>
    </xf>
    <xf numFmtId="165" fontId="0" fillId="33" borderId="0" xfId="0" applyNumberFormat="1" applyFill="1" applyAlignment="1">
      <alignment horizontal="center"/>
    </xf>
    <xf numFmtId="0" fontId="0" fillId="0" borderId="0" xfId="0" applyAlignment="1">
      <alignment horizontal="center"/>
    </xf>
    <xf numFmtId="0" fontId="5" fillId="0" borderId="0" xfId="0" applyFont="1" applyAlignment="1">
      <alignment horizontal="center"/>
    </xf>
    <xf numFmtId="21" fontId="0" fillId="0" borderId="0" xfId="0" applyNumberFormat="1" applyAlignment="1">
      <alignment horizontal="center"/>
    </xf>
    <xf numFmtId="0" fontId="0" fillId="0" borderId="0" xfId="0" applyAlignment="1">
      <alignment horizontal="right"/>
    </xf>
    <xf numFmtId="0" fontId="0" fillId="33" borderId="0" xfId="0" applyNumberFormat="1" applyFill="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0" fillId="0" borderId="10" xfId="0" applyBorder="1" applyAlignment="1">
      <alignment horizontal="center"/>
    </xf>
    <xf numFmtId="166" fontId="0" fillId="34" borderId="11" xfId="0" applyNumberFormat="1" applyFill="1" applyBorder="1" applyAlignment="1">
      <alignment/>
    </xf>
    <xf numFmtId="0" fontId="0" fillId="0" borderId="10" xfId="0" applyBorder="1" applyAlignment="1">
      <alignment/>
    </xf>
    <xf numFmtId="0" fontId="0" fillId="0" borderId="12" xfId="0" applyBorder="1" applyAlignment="1">
      <alignment/>
    </xf>
    <xf numFmtId="0" fontId="0" fillId="0" borderId="10" xfId="0" applyFill="1" applyBorder="1" applyAlignment="1">
      <alignment/>
    </xf>
    <xf numFmtId="0" fontId="0" fillId="0" borderId="12" xfId="0" applyFill="1" applyBorder="1" applyAlignment="1">
      <alignment/>
    </xf>
    <xf numFmtId="0" fontId="0" fillId="0" borderId="13" xfId="0" applyBorder="1" applyAlignment="1">
      <alignment/>
    </xf>
    <xf numFmtId="21" fontId="0" fillId="33" borderId="11" xfId="0" applyNumberFormat="1" applyFill="1" applyBorder="1" applyAlignment="1">
      <alignment/>
    </xf>
    <xf numFmtId="172" fontId="0" fillId="35" borderId="11" xfId="0" applyNumberFormat="1" applyFill="1" applyBorder="1" applyAlignment="1">
      <alignment/>
    </xf>
    <xf numFmtId="0" fontId="0" fillId="35" borderId="0" xfId="0" applyFill="1" applyAlignment="1">
      <alignment horizontal="center"/>
    </xf>
    <xf numFmtId="174" fontId="0" fillId="0" borderId="0" xfId="0" applyNumberFormat="1" applyAlignment="1">
      <alignment/>
    </xf>
    <xf numFmtId="174" fontId="0" fillId="35" borderId="0" xfId="0" applyNumberFormat="1" applyFill="1" applyAlignment="1">
      <alignment horizontal="center"/>
    </xf>
    <xf numFmtId="173" fontId="0" fillId="0" borderId="0" xfId="0" applyNumberFormat="1" applyAlignment="1">
      <alignment/>
    </xf>
    <xf numFmtId="176" fontId="0" fillId="33" borderId="0" xfId="0" applyNumberFormat="1" applyFill="1" applyAlignment="1">
      <alignment horizontal="center"/>
    </xf>
    <xf numFmtId="45" fontId="0" fillId="0" borderId="0" xfId="0" applyNumberFormat="1" applyAlignment="1">
      <alignment horizontal="left"/>
    </xf>
    <xf numFmtId="45" fontId="0" fillId="33" borderId="0" xfId="0" applyNumberFormat="1" applyFill="1" applyAlignment="1">
      <alignment horizontal="center"/>
    </xf>
    <xf numFmtId="177" fontId="0" fillId="0" borderId="0" xfId="0" applyNumberFormat="1" applyAlignment="1">
      <alignment/>
    </xf>
    <xf numFmtId="178" fontId="0" fillId="0" borderId="0" xfId="0" applyNumberFormat="1" applyAlignment="1">
      <alignment/>
    </xf>
    <xf numFmtId="21" fontId="0" fillId="0" borderId="0" xfId="0" applyNumberFormat="1" applyAlignment="1">
      <alignment/>
    </xf>
    <xf numFmtId="0" fontId="0" fillId="0" borderId="0" xfId="0" applyNumberFormat="1" applyAlignment="1">
      <alignment/>
    </xf>
    <xf numFmtId="0" fontId="0" fillId="36" borderId="14" xfId="0" applyFill="1" applyBorder="1" applyAlignment="1">
      <alignment/>
    </xf>
    <xf numFmtId="0" fontId="0" fillId="33" borderId="14" xfId="0" applyFill="1" applyBorder="1" applyAlignment="1">
      <alignment horizontal="center"/>
    </xf>
    <xf numFmtId="21" fontId="0" fillId="33" borderId="14" xfId="0" applyNumberFormat="1" applyFill="1" applyBorder="1" applyAlignment="1">
      <alignment horizontal="center"/>
    </xf>
    <xf numFmtId="2" fontId="0" fillId="33" borderId="14" xfId="0" applyNumberFormat="1" applyFill="1" applyBorder="1" applyAlignment="1">
      <alignment horizontal="center"/>
    </xf>
    <xf numFmtId="166" fontId="0" fillId="34" borderId="11" xfId="0" applyNumberFormat="1" applyFill="1" applyBorder="1" applyAlignment="1">
      <alignment horizontal="center"/>
    </xf>
    <xf numFmtId="172" fontId="0" fillId="35" borderId="11" xfId="0" applyNumberFormat="1" applyFill="1" applyBorder="1" applyAlignment="1">
      <alignment horizontal="center"/>
    </xf>
    <xf numFmtId="0" fontId="0" fillId="0" borderId="0" xfId="0" applyAlignment="1">
      <alignment/>
    </xf>
    <xf numFmtId="0" fontId="0" fillId="33" borderId="0" xfId="0" applyFill="1" applyAlignment="1">
      <alignment horizontal="center"/>
    </xf>
    <xf numFmtId="2" fontId="0" fillId="34" borderId="0" xfId="0" applyNumberFormat="1" applyFill="1" applyAlignment="1">
      <alignment horizontal="center"/>
    </xf>
    <xf numFmtId="0" fontId="0" fillId="34" borderId="0" xfId="0" applyFill="1" applyAlignment="1">
      <alignment horizontal="center"/>
    </xf>
    <xf numFmtId="171" fontId="0" fillId="34" borderId="15" xfId="0" applyNumberFormat="1" applyFill="1" applyBorder="1" applyAlignment="1">
      <alignment horizontal="right"/>
    </xf>
    <xf numFmtId="171" fontId="0" fillId="34" borderId="16" xfId="0" applyNumberFormat="1" applyFill="1" applyBorder="1" applyAlignment="1">
      <alignment horizontal="right"/>
    </xf>
    <xf numFmtId="0" fontId="6" fillId="0" borderId="0" xfId="0" applyFont="1" applyAlignment="1">
      <alignment horizontal="right"/>
    </xf>
    <xf numFmtId="0" fontId="0" fillId="34" borderId="15" xfId="0" applyFill="1" applyBorder="1" applyAlignment="1">
      <alignment horizontal="right"/>
    </xf>
    <xf numFmtId="0" fontId="0" fillId="34" borderId="16" xfId="0" applyFill="1" applyBorder="1" applyAlignment="1">
      <alignment horizontal="right"/>
    </xf>
    <xf numFmtId="0" fontId="0" fillId="34" borderId="17" xfId="0" applyFill="1" applyBorder="1" applyAlignment="1">
      <alignment horizontal="right"/>
    </xf>
    <xf numFmtId="0" fontId="0" fillId="34" borderId="18" xfId="0" applyFill="1" applyBorder="1" applyAlignment="1">
      <alignment horizontal="right"/>
    </xf>
    <xf numFmtId="45" fontId="0" fillId="0" borderId="0" xfId="0" applyNumberFormat="1" applyAlignment="1">
      <alignment/>
    </xf>
    <xf numFmtId="174" fontId="0" fillId="0" borderId="0" xfId="0" applyNumberFormat="1" applyFont="1" applyAlignment="1">
      <alignment horizontal="center"/>
    </xf>
    <xf numFmtId="45" fontId="0" fillId="33" borderId="11" xfId="0" applyNumberFormat="1" applyFill="1" applyBorder="1" applyAlignment="1">
      <alignment horizontal="center"/>
    </xf>
    <xf numFmtId="0" fontId="0" fillId="0" borderId="0" xfId="0" applyFont="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723900</xdr:colOff>
      <xdr:row>4</xdr:row>
      <xdr:rowOff>9525</xdr:rowOff>
    </xdr:from>
    <xdr:to>
      <xdr:col>12</xdr:col>
      <xdr:colOff>200025</xdr:colOff>
      <xdr:row>17</xdr:row>
      <xdr:rowOff>0</xdr:rowOff>
    </xdr:to>
    <xdr:sp>
      <xdr:nvSpPr>
        <xdr:cNvPr id="1" name="Text Box 3"/>
        <xdr:cNvSpPr txBox="1">
          <a:spLocks noChangeArrowheads="1"/>
        </xdr:cNvSpPr>
      </xdr:nvSpPr>
      <xdr:spPr>
        <a:xfrm>
          <a:off x="5067300" y="333375"/>
          <a:ext cx="4305300" cy="2095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déclarer une plage dynamique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Insertion/Nom/Définir
</a:t>
          </a:r>
          <a:r>
            <a:rPr lang="en-US" cap="none" sz="900" b="0" i="0" u="none" baseline="0">
              <a:solidFill>
                <a:srgbClr val="000000"/>
              </a:solidFill>
              <a:latin typeface="Arial"/>
              <a:ea typeface="Arial"/>
              <a:cs typeface="Arial"/>
            </a:rPr>
            <a:t>- en zone de référence, taper =DECALER(BD!$C$1;1;0;NBVAL(BD!$A:$A)-1;1)
</a:t>
          </a:r>
          <a:r>
            <a:rPr lang="en-US" cap="none" sz="900" b="0" i="0" u="none" baseline="0">
              <a:solidFill>
                <a:srgbClr val="000000"/>
              </a:solidFill>
              <a:latin typeface="Arial"/>
              <a:ea typeface="Arial"/>
              <a:cs typeface="Arial"/>
            </a:rPr>
            <a:t>- choisir la cellule de référence initiale
</a:t>
          </a:r>
          <a:r>
            <a:rPr lang="en-US" cap="none" sz="900" b="0" i="0" u="none" baseline="0">
              <a:solidFill>
                <a:srgbClr val="000000"/>
              </a:solidFill>
              <a:latin typeface="Arial"/>
              <a:ea typeface="Arial"/>
              <a:cs typeface="Arial"/>
            </a:rPr>
            <a:t>- choisir la ligne de recherche
</a:t>
          </a:r>
          <a:r>
            <a:rPr lang="en-US" cap="none" sz="900" b="0" i="0" u="none" baseline="0">
              <a:solidFill>
                <a:srgbClr val="000000"/>
              </a:solidFill>
              <a:latin typeface="Arial"/>
              <a:ea typeface="Arial"/>
              <a:cs typeface="Arial"/>
            </a:rPr>
            <a:t>- choisir la colonne de recherche
</a:t>
          </a:r>
          <a:r>
            <a:rPr lang="en-US" cap="none" sz="900" b="0" i="0" u="none" baseline="0">
              <a:solidFill>
                <a:srgbClr val="000000"/>
              </a:solidFill>
              <a:latin typeface="Arial"/>
              <a:ea typeface="Arial"/>
              <a:cs typeface="Arial"/>
            </a:rPr>
            <a:t>- le nombre de valeurs (la hauteur)
</a:t>
          </a:r>
          <a:r>
            <a:rPr lang="en-US" cap="none" sz="900" b="0" i="0" u="none" baseline="0">
              <a:solidFill>
                <a:srgbClr val="000000"/>
              </a:solidFill>
              <a:latin typeface="Arial"/>
              <a:ea typeface="Arial"/>
              <a:cs typeface="Arial"/>
            </a:rPr>
            <a:t>- la largeur est facultative dans cet exemple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Index</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renvoi une valeur à l'intersection d'une ligne et d'une colonne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dans notre exemple, dans la plage de référence, on recherche la valeur correspondant à A1</a:t>
          </a:r>
        </a:p>
      </xdr:txBody>
    </xdr:sp>
    <xdr:clientData/>
  </xdr:twoCellAnchor>
  <xdr:twoCellAnchor>
    <xdr:from>
      <xdr:col>5</xdr:col>
      <xdr:colOff>723900</xdr:colOff>
      <xdr:row>19</xdr:row>
      <xdr:rowOff>123825</xdr:rowOff>
    </xdr:from>
    <xdr:to>
      <xdr:col>12</xdr:col>
      <xdr:colOff>200025</xdr:colOff>
      <xdr:row>21</xdr:row>
      <xdr:rowOff>123825</xdr:rowOff>
    </xdr:to>
    <xdr:sp>
      <xdr:nvSpPr>
        <xdr:cNvPr id="2" name="Text Box 4"/>
        <xdr:cNvSpPr txBox="1">
          <a:spLocks noChangeArrowheads="1"/>
        </xdr:cNvSpPr>
      </xdr:nvSpPr>
      <xdr:spPr>
        <a:xfrm>
          <a:off x="5067300" y="2876550"/>
          <a:ext cx="4305300" cy="3238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la cellule I19 est déclarée en tant que plage sous le nom </a:t>
          </a:r>
          <a:r>
            <a:rPr lang="en-US" cap="none" sz="1000" b="1" i="0" u="none" baseline="0">
              <a:solidFill>
                <a:srgbClr val="000000"/>
              </a:solidFill>
              <a:latin typeface="Arial"/>
              <a:ea typeface="Arial"/>
              <a:cs typeface="Arial"/>
            </a:rPr>
            <a:t>ligne_select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modifier la plage de référence en </a:t>
          </a:r>
          <a:r>
            <a:rPr lang="en-US" cap="none" sz="1000" b="1" i="0" u="none" baseline="0">
              <a:solidFill>
                <a:srgbClr val="000000"/>
              </a:solidFill>
              <a:latin typeface="Arial"/>
              <a:ea typeface="Arial"/>
              <a:cs typeface="Arial"/>
            </a:rPr>
            <a:t>C6:C9</a:t>
          </a:r>
          <a:r>
            <a:rPr lang="en-US" cap="none" sz="1000" b="0" i="0" u="none" baseline="0">
              <a:solidFill>
                <a:srgbClr val="000000"/>
              </a:solidFill>
              <a:latin typeface="Arial"/>
              <a:ea typeface="Arial"/>
              <a:cs typeface="Arial"/>
            </a:rPr>
            <a:t> et </a:t>
          </a:r>
          <a:r>
            <a:rPr lang="en-US" cap="none" sz="1000" b="1" i="0" u="none" baseline="0">
              <a:solidFill>
                <a:srgbClr val="000000"/>
              </a:solidFill>
              <a:latin typeface="Arial"/>
              <a:ea typeface="Arial"/>
              <a:cs typeface="Arial"/>
            </a:rPr>
            <a:t>liste déroulante</a:t>
          </a:r>
        </a:p>
      </xdr:txBody>
    </xdr:sp>
    <xdr:clientData/>
  </xdr:twoCellAnchor>
  <xdr:twoCellAnchor>
    <xdr:from>
      <xdr:col>5</xdr:col>
      <xdr:colOff>723900</xdr:colOff>
      <xdr:row>25</xdr:row>
      <xdr:rowOff>38100</xdr:rowOff>
    </xdr:from>
    <xdr:to>
      <xdr:col>14</xdr:col>
      <xdr:colOff>295275</xdr:colOff>
      <xdr:row>34</xdr:row>
      <xdr:rowOff>114300</xdr:rowOff>
    </xdr:to>
    <xdr:sp>
      <xdr:nvSpPr>
        <xdr:cNvPr id="3" name="Text Box 6"/>
        <xdr:cNvSpPr txBox="1">
          <a:spLocks noChangeArrowheads="1"/>
        </xdr:cNvSpPr>
      </xdr:nvSpPr>
      <xdr:spPr>
        <a:xfrm>
          <a:off x="5067300" y="3762375"/>
          <a:ext cx="5362575" cy="1533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Sub supprimer()
</a:t>
          </a:r>
          <a:r>
            <a:rPr lang="en-US" cap="none" sz="1000" b="0" i="0" u="none" baseline="0">
              <a:solidFill>
                <a:srgbClr val="000000"/>
              </a:solidFill>
              <a:latin typeface="Arial"/>
              <a:ea typeface="Arial"/>
              <a:cs typeface="Arial"/>
            </a:rPr>
            <a:t>    If MsgBox("Confirmez-vous la suppression de la ligne", vbYesNo, "Attention !") = vbYes Then
</a:t>
          </a:r>
          <a:r>
            <a:rPr lang="en-US" cap="none" sz="1000" b="0" i="0" u="none" baseline="0">
              <a:solidFill>
                <a:srgbClr val="000000"/>
              </a:solidFill>
              <a:latin typeface="Arial"/>
              <a:ea typeface="Arial"/>
              <a:cs typeface="Arial"/>
            </a:rPr>
            <a:t>    Sheets("BD").Rows([ligne_select] + 1).Delete Shift:=xlUp
</a:t>
          </a:r>
          <a:r>
            <a:rPr lang="en-US" cap="none" sz="1000" b="0" i="0" u="none" baseline="0">
              <a:solidFill>
                <a:srgbClr val="000000"/>
              </a:solidFill>
              <a:latin typeface="Arial"/>
              <a:ea typeface="Arial"/>
              <a:cs typeface="Arial"/>
            </a:rPr>
            <a:t>    End If
</a:t>
          </a:r>
          <a:r>
            <a:rPr lang="en-US" cap="none" sz="1000" b="0" i="0" u="none" baseline="0">
              <a:solidFill>
                <a:srgbClr val="000000"/>
              </a:solidFill>
              <a:latin typeface="Arial"/>
              <a:ea typeface="Arial"/>
              <a:cs typeface="Arial"/>
            </a:rPr>
            <a:t>    '[ligne_select] = récupérer le contenu de la plage correspondante
</a:t>
          </a:r>
          <a:r>
            <a:rPr lang="en-US" cap="none" sz="1000" b="0" i="0" u="none" baseline="0">
              <a:solidFill>
                <a:srgbClr val="000000"/>
              </a:solidFill>
              <a:latin typeface="Arial"/>
              <a:ea typeface="Arial"/>
              <a:cs typeface="Arial"/>
            </a:rPr>
            <a:t>    If [ligne_select] &gt; [nb_ligne] Then
</a:t>
          </a:r>
          <a:r>
            <a:rPr lang="en-US" cap="none" sz="1000" b="0" i="0" u="none" baseline="0">
              <a:solidFill>
                <a:srgbClr val="000000"/>
              </a:solidFill>
              <a:latin typeface="Arial"/>
              <a:ea typeface="Arial"/>
              <a:cs typeface="Arial"/>
            </a:rPr>
            <a:t>    [ligne_select] = [nb_ligne]
</a:t>
          </a:r>
          <a:r>
            <a:rPr lang="en-US" cap="none" sz="1000" b="0" i="0" u="none" baseline="0">
              <a:solidFill>
                <a:srgbClr val="000000"/>
              </a:solidFill>
              <a:latin typeface="Arial"/>
              <a:ea typeface="Arial"/>
              <a:cs typeface="Arial"/>
            </a:rPr>
            <a:t>    End If
</a:t>
          </a:r>
          <a:r>
            <a:rPr lang="en-US" cap="none" sz="1000" b="0" i="0" u="none" baseline="0">
              <a:solidFill>
                <a:srgbClr val="000000"/>
              </a:solidFill>
              <a:latin typeface="Arial"/>
              <a:ea typeface="Arial"/>
              <a:cs typeface="Arial"/>
            </a:rPr>
            <a:t>End Sub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
  <dimension ref="A1:E8"/>
  <sheetViews>
    <sheetView zoomScalePageLayoutView="0" workbookViewId="0" topLeftCell="A1">
      <selection activeCell="C14" sqref="C14"/>
    </sheetView>
  </sheetViews>
  <sheetFormatPr defaultColWidth="11.421875" defaultRowHeight="12.75"/>
  <cols>
    <col min="2" max="2" width="11.421875" style="6" customWidth="1"/>
    <col min="3" max="3" width="39.57421875" style="0" bestFit="1" customWidth="1"/>
  </cols>
  <sheetData>
    <row r="1" spans="1:3" ht="12.75">
      <c r="A1" s="2" t="s">
        <v>1</v>
      </c>
      <c r="C1" s="7" t="s">
        <v>6</v>
      </c>
    </row>
    <row r="2" spans="1:3" ht="12.75">
      <c r="A2" s="28"/>
      <c r="B2" s="29">
        <v>0.009641203703703704</v>
      </c>
      <c r="C2" s="8">
        <v>0.041666666666666664</v>
      </c>
    </row>
    <row r="3" spans="1:3" ht="12.75">
      <c r="A3" s="2" t="s">
        <v>2</v>
      </c>
      <c r="C3" s="6"/>
    </row>
    <row r="4" spans="1:5" ht="12.75">
      <c r="A4" t="s">
        <v>5</v>
      </c>
      <c r="B4" s="27">
        <v>2800</v>
      </c>
      <c r="C4" s="6" t="str">
        <f>"Tu as couru "&amp;B4&amp;" mètres sur 4000 m possible"</f>
        <v>Tu as couru 2800 mètres sur 4000 m possible</v>
      </c>
      <c r="E4" s="26"/>
    </row>
    <row r="5" spans="1:3" ht="12.75">
      <c r="A5" s="2" t="s">
        <v>3</v>
      </c>
      <c r="C5" s="6" t="str">
        <f>IF(B4&lt;3000,"Passable",IF(B4&lt;3200,"Bien","Très Bien"))</f>
        <v>Passable</v>
      </c>
    </row>
    <row r="6" spans="1:4" ht="12.75">
      <c r="A6" t="s">
        <v>4</v>
      </c>
      <c r="B6" s="42">
        <f>(B4/1000)/(B2/C2)</f>
        <v>12.100840336134453</v>
      </c>
      <c r="C6" s="42"/>
      <c r="D6" s="3">
        <f>(B4/1000)/(B2/C2)</f>
        <v>12.100840336134453</v>
      </c>
    </row>
    <row r="7" spans="2:3" ht="12.75">
      <c r="B7" s="43" t="str">
        <f>(B4/1000)/(B2/C2)&amp;" km/h"</f>
        <v>12,1008403361345 km/h</v>
      </c>
      <c r="C7" s="43"/>
    </row>
    <row r="8" spans="2:3" ht="12.75">
      <c r="B8" s="43" t="str">
        <f>ROUND((B4/1000)/(B2/C2),2)&amp;" km/h"</f>
        <v>12,1 km/h</v>
      </c>
      <c r="C8" s="43"/>
    </row>
  </sheetData>
  <sheetProtection/>
  <mergeCells count="3">
    <mergeCell ref="B6:C6"/>
    <mergeCell ref="B7:C7"/>
    <mergeCell ref="B8:C8"/>
  </mergeCells>
  <dataValidations count="2">
    <dataValidation allowBlank="1" showInputMessage="1" showErrorMessage="1" prompt="Format :00:00" sqref="B2"/>
    <dataValidation allowBlank="1" showInputMessage="1" showErrorMessage="1" prompt="Indiquer la distance réalisée lors de l'épreuve..." sqref="B4"/>
  </dataValidations>
  <printOptions/>
  <pageMargins left="0.787401575" right="0.787401575" top="0.984251969" bottom="0.984251969" header="0.4921259845" footer="0.492125984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Feuil2"/>
  <dimension ref="B3:H29"/>
  <sheetViews>
    <sheetView zoomScalePageLayoutView="0" workbookViewId="0" topLeftCell="B1">
      <selection activeCell="C14" sqref="C14"/>
    </sheetView>
  </sheetViews>
  <sheetFormatPr defaultColWidth="11.421875" defaultRowHeight="12.75"/>
  <cols>
    <col min="2" max="2" width="16.421875" style="0" bestFit="1" customWidth="1"/>
    <col min="4" max="4" width="26.00390625" style="6" customWidth="1"/>
    <col min="5" max="5" width="11.421875" style="3" customWidth="1"/>
  </cols>
  <sheetData>
    <row r="1" ht="12.75"/>
    <row r="2" ht="12.75"/>
    <row r="3" spans="2:3" ht="12.75">
      <c r="B3" t="s">
        <v>12</v>
      </c>
      <c r="C3" s="1">
        <v>400</v>
      </c>
    </row>
    <row r="4" spans="2:5" ht="21" customHeight="1">
      <c r="B4" t="s">
        <v>14</v>
      </c>
      <c r="C4" s="10">
        <v>2</v>
      </c>
      <c r="D4" s="14" t="s">
        <v>15</v>
      </c>
      <c r="E4" s="15">
        <f>VLOOKUP(essai,longint,2)</f>
        <v>200</v>
      </c>
    </row>
    <row r="5" spans="2:3" ht="24" customHeight="1">
      <c r="B5" t="s">
        <v>7</v>
      </c>
      <c r="C5" s="11">
        <v>20</v>
      </c>
    </row>
    <row r="6" spans="2:3" ht="27" customHeight="1">
      <c r="B6" t="s">
        <v>9</v>
      </c>
      <c r="C6" s="12">
        <v>6</v>
      </c>
    </row>
    <row r="7" spans="2:5" ht="27" customHeight="1">
      <c r="B7" t="s">
        <v>10</v>
      </c>
      <c r="C7" s="13">
        <v>0</v>
      </c>
      <c r="D7" s="46">
        <f>IF(C7&gt;=essai,"Impossible ! Corriger...","")</f>
      </c>
      <c r="E7" s="46"/>
    </row>
    <row r="8" spans="2:4" ht="27" customHeight="1">
      <c r="B8" s="17" t="s">
        <v>16</v>
      </c>
      <c r="C8" s="44">
        <f>((C5*1000)/3600)*100</f>
        <v>555.5555555555555</v>
      </c>
      <c r="D8" s="45"/>
    </row>
    <row r="9" spans="2:5" ht="12.75">
      <c r="B9" s="19" t="s">
        <v>8</v>
      </c>
      <c r="C9" s="47" t="str">
        <f>IF(ROUND((E4/C8)*100,1)&gt;=60,INT(((E4/C8)*100)/60)&amp;"'"&amp;INT(((((E4/C8)*100)/60)-INT(((E4/C8)*100)/60))*100)&amp;"''",ROUND((E4/C8)*100,1)&amp;"""secondes")</f>
        <v>36"secondes</v>
      </c>
      <c r="D9" s="48"/>
      <c r="E9" s="30">
        <f>(E4/C8)*100</f>
        <v>36</v>
      </c>
    </row>
    <row r="10" spans="2:4" ht="12.75">
      <c r="B10" s="20"/>
      <c r="C10" s="49" t="str">
        <f>C9&amp;" par intervalle de "&amp;E4&amp;" mètres"</f>
        <v>36"secondes par intervalle de 200 mètres</v>
      </c>
      <c r="D10" s="50"/>
    </row>
    <row r="11" ht="12.75"/>
    <row r="12" spans="2:3" ht="27" customHeight="1">
      <c r="B12" s="16" t="s">
        <v>11</v>
      </c>
      <c r="C12" s="15">
        <f>C6*C3+C7*E4</f>
        <v>2400</v>
      </c>
    </row>
    <row r="13" spans="2:3" ht="12.75">
      <c r="B13" s="18" t="s">
        <v>1</v>
      </c>
      <c r="C13" s="21">
        <v>0.008252314814814815</v>
      </c>
    </row>
    <row r="14" spans="2:3" ht="12.75">
      <c r="B14" s="18" t="s">
        <v>17</v>
      </c>
      <c r="C14" s="22">
        <f>((C12/1000)/(C13/Vitesse!C2))*10</f>
        <v>121.17812061711079</v>
      </c>
    </row>
    <row r="15" ht="12.75"/>
    <row r="16" ht="12.75"/>
    <row r="17" ht="12.75"/>
    <row r="18" ht="12.75"/>
    <row r="19" ht="12.75"/>
    <row r="20" ht="12.75"/>
    <row r="21" ht="12.75"/>
    <row r="22" ht="12.75"/>
    <row r="24" spans="7:8" ht="12.75">
      <c r="G24" s="9" t="s">
        <v>13</v>
      </c>
      <c r="H24" s="5" t="s">
        <v>0</v>
      </c>
    </row>
    <row r="25" spans="7:8" ht="12.75">
      <c r="G25">
        <v>1</v>
      </c>
      <c r="H25" s="4">
        <f>$C$3</f>
        <v>400</v>
      </c>
    </row>
    <row r="26" spans="7:8" ht="12.75">
      <c r="G26">
        <v>2</v>
      </c>
      <c r="H26" s="4">
        <f>$C$3/2</f>
        <v>200</v>
      </c>
    </row>
    <row r="27" spans="7:8" ht="12.75">
      <c r="G27">
        <v>4</v>
      </c>
      <c r="H27" s="4">
        <f>$C$3/4</f>
        <v>100</v>
      </c>
    </row>
    <row r="28" spans="7:8" ht="12.75">
      <c r="G28">
        <v>8</v>
      </c>
      <c r="H28" s="4">
        <f>$C$3/8</f>
        <v>50</v>
      </c>
    </row>
    <row r="29" spans="7:8" ht="12.75">
      <c r="G29">
        <v>16</v>
      </c>
      <c r="H29" s="4">
        <f>$C$3/16</f>
        <v>25</v>
      </c>
    </row>
  </sheetData>
  <sheetProtection/>
  <mergeCells count="4">
    <mergeCell ref="C8:D8"/>
    <mergeCell ref="D7:E7"/>
    <mergeCell ref="C9:D9"/>
    <mergeCell ref="C10:D10"/>
  </mergeCells>
  <dataValidations count="3">
    <dataValidation type="list" allowBlank="1" showInputMessage="1" showErrorMessage="1" prompt="Déterminer la valeur de l'intervalle..." error="Vous avez commis une erreur !" sqref="C4">
      <formula1>$G$25:$G$29</formula1>
    </dataValidation>
    <dataValidation allowBlank="1" showInputMessage="1" showErrorMessage="1" prompt="Ecrire la valeur du tour..." sqref="C3"/>
    <dataValidation allowBlank="1" showInputMessage="1" showErrorMessage="1" prompt="Indiquer le temps (00:00:00)" sqref="C13"/>
  </dataValidations>
  <printOptions/>
  <pageMargins left="0.787401575" right="0.787401575" top="0.984251969" bottom="0.984251969" header="0.4921259845" footer="0.4921259845"/>
  <pageSetup horizontalDpi="200" verticalDpi="2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Feuil4"/>
  <dimension ref="A1:C5"/>
  <sheetViews>
    <sheetView zoomScalePageLayoutView="0" workbookViewId="0" topLeftCell="B1">
      <selection activeCell="G32" sqref="G32"/>
    </sheetView>
  </sheetViews>
  <sheetFormatPr defaultColWidth="11.421875" defaultRowHeight="12.75"/>
  <cols>
    <col min="1" max="1" width="5.57421875" style="0" hidden="1" customWidth="1"/>
    <col min="2" max="2" width="8.57421875" style="0" customWidth="1"/>
  </cols>
  <sheetData>
    <row r="1" spans="1:3" ht="24.75" customHeight="1">
      <c r="A1">
        <v>130</v>
      </c>
      <c r="B1">
        <f>A1/10</f>
        <v>13</v>
      </c>
      <c r="C1" t="s">
        <v>46</v>
      </c>
    </row>
    <row r="2" spans="2:3" ht="24.75" customHeight="1">
      <c r="B2">
        <v>1230</v>
      </c>
      <c r="C2" t="s">
        <v>45</v>
      </c>
    </row>
    <row r="3" spans="2:3" ht="12.75">
      <c r="B3" s="32">
        <v>0.041666666666666664</v>
      </c>
      <c r="C3" t="s">
        <v>44</v>
      </c>
    </row>
    <row r="5" spans="2:3" ht="12.75">
      <c r="B5" s="31">
        <f>(B2*B3)/(B1*1000)</f>
        <v>0.003942307692307692</v>
      </c>
      <c r="C5" t="s">
        <v>47</v>
      </c>
    </row>
  </sheetData>
  <sheetProtection/>
  <printOptions/>
  <pageMargins left="0.787401575" right="0.787401575" top="0.984251969" bottom="0.984251969" header="0.4921259845" footer="0.4921259845"/>
  <pageSetup orientation="portrait" paperSize="9"/>
  <legacyDrawing r:id="rId1"/>
</worksheet>
</file>

<file path=xl/worksheets/sheet4.xml><?xml version="1.0" encoding="utf-8"?>
<worksheet xmlns="http://schemas.openxmlformats.org/spreadsheetml/2006/main" xmlns:r="http://schemas.openxmlformats.org/officeDocument/2006/relationships">
  <sheetPr codeName="Feuil5"/>
  <dimension ref="A1:F4"/>
  <sheetViews>
    <sheetView zoomScalePageLayoutView="0" workbookViewId="0" topLeftCell="A1">
      <selection activeCell="K26" sqref="K26"/>
    </sheetView>
  </sheetViews>
  <sheetFormatPr defaultColWidth="11.421875" defaultRowHeight="12.75"/>
  <cols>
    <col min="1" max="1" width="3.00390625" style="40" bestFit="1" customWidth="1"/>
    <col min="2" max="2" width="24.8515625" style="0" customWidth="1"/>
    <col min="3" max="3" width="6.7109375" style="6" bestFit="1" customWidth="1"/>
    <col min="4" max="4" width="8.140625" style="6" bestFit="1" customWidth="1"/>
    <col min="5" max="5" width="8.28125" style="6" bestFit="1" customWidth="1"/>
    <col min="6" max="6" width="7.28125" style="6" bestFit="1" customWidth="1"/>
  </cols>
  <sheetData>
    <row r="1" spans="1:6" ht="12.75">
      <c r="A1" s="40" t="s">
        <v>61</v>
      </c>
      <c r="B1" t="s">
        <v>58</v>
      </c>
      <c r="C1" s="6" t="s">
        <v>59</v>
      </c>
      <c r="D1" s="6" t="s">
        <v>47</v>
      </c>
      <c r="E1" s="6" t="s">
        <v>60</v>
      </c>
      <c r="F1" s="6" t="s">
        <v>3</v>
      </c>
    </row>
    <row r="2" spans="1:6" ht="12.75">
      <c r="A2">
        <v>1</v>
      </c>
      <c r="B2" t="s">
        <v>66</v>
      </c>
      <c r="C2" s="6" t="s">
        <v>62</v>
      </c>
      <c r="D2" s="32">
        <v>0.015</v>
      </c>
      <c r="E2">
        <v>3956</v>
      </c>
      <c r="F2" s="33">
        <v>10.988888888888889</v>
      </c>
    </row>
    <row r="3" spans="1:6" ht="12.75">
      <c r="A3">
        <v>2</v>
      </c>
      <c r="B3" t="s">
        <v>67</v>
      </c>
      <c r="C3" s="6" t="s">
        <v>64</v>
      </c>
      <c r="D3" s="32">
        <v>0.0566666666666667</v>
      </c>
      <c r="E3">
        <v>3956</v>
      </c>
      <c r="F3" s="33">
        <v>10.988888888888889</v>
      </c>
    </row>
    <row r="4" spans="1:6" ht="12.75">
      <c r="A4">
        <v>4</v>
      </c>
      <c r="B4" t="s">
        <v>68</v>
      </c>
      <c r="C4" s="6" t="s">
        <v>65</v>
      </c>
      <c r="D4" s="32">
        <v>0.14</v>
      </c>
      <c r="E4">
        <v>3956</v>
      </c>
      <c r="F4" s="33">
        <v>10.988888888888889</v>
      </c>
    </row>
  </sheetData>
  <sheetProtection/>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Feuil6"/>
  <dimension ref="A1:J12"/>
  <sheetViews>
    <sheetView showGridLines="0" zoomScalePageLayoutView="0" workbookViewId="0" topLeftCell="A7">
      <selection activeCell="C9" sqref="C9"/>
    </sheetView>
  </sheetViews>
  <sheetFormatPr defaultColWidth="11.421875" defaultRowHeight="12.75"/>
  <cols>
    <col min="3" max="3" width="11.421875" style="6" customWidth="1"/>
    <col min="9" max="9" width="17.00390625" style="0" bestFit="1" customWidth="1"/>
  </cols>
  <sheetData>
    <row r="1" spans="1:10" ht="12.75" hidden="1">
      <c r="A1" t="s">
        <v>48</v>
      </c>
      <c r="B1" t="s">
        <v>49</v>
      </c>
      <c r="C1" s="6" t="s">
        <v>50</v>
      </c>
      <c r="D1" t="s">
        <v>51</v>
      </c>
      <c r="E1" t="s">
        <v>52</v>
      </c>
      <c r="F1" t="s">
        <v>53</v>
      </c>
      <c r="I1" t="s">
        <v>44</v>
      </c>
      <c r="J1" s="32">
        <v>0.041666666666666664</v>
      </c>
    </row>
    <row r="2" spans="1:6" ht="12.75" hidden="1">
      <c r="A2">
        <f>MAX('BD'!A:A)+1</f>
        <v>5</v>
      </c>
      <c r="B2">
        <f>C9</f>
        <v>0</v>
      </c>
      <c r="C2" s="6">
        <f>C10</f>
        <v>0</v>
      </c>
      <c r="D2" s="32">
        <f>C11</f>
        <v>0</v>
      </c>
      <c r="E2">
        <f>C12</f>
        <v>0</v>
      </c>
      <c r="F2" s="33" t="e">
        <f>(E2/1000)/(D2/J1)</f>
        <v>#DIV/0!</v>
      </c>
    </row>
    <row r="3" ht="12.75" hidden="1"/>
    <row r="4" ht="12.75" hidden="1"/>
    <row r="5" ht="12.75" hidden="1"/>
    <row r="6" ht="12.75" hidden="1"/>
    <row r="7" ht="12.75">
      <c r="A7" s="2" t="s">
        <v>54</v>
      </c>
    </row>
    <row r="9" spans="2:3" ht="12.75">
      <c r="B9" s="34" t="s">
        <v>49</v>
      </c>
      <c r="C9" s="35"/>
    </row>
    <row r="10" spans="2:3" ht="12.75">
      <c r="B10" s="34" t="s">
        <v>50</v>
      </c>
      <c r="C10" s="35"/>
    </row>
    <row r="11" spans="2:3" ht="12.75">
      <c r="B11" s="34" t="s">
        <v>51</v>
      </c>
      <c r="C11" s="36"/>
    </row>
    <row r="12" spans="2:3" ht="12.75">
      <c r="B12" s="34" t="s">
        <v>52</v>
      </c>
      <c r="C12" s="35"/>
    </row>
  </sheetData>
  <sheetProtection/>
  <printOptions/>
  <pageMargins left="0.787401575" right="0.787401575" top="0.984251969" bottom="0.984251969" header="0.4921259845" footer="0.4921259845"/>
  <pageSetup horizontalDpi="200" verticalDpi="2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Feuil7"/>
  <dimension ref="A1:M24"/>
  <sheetViews>
    <sheetView showGridLines="0" zoomScalePageLayoutView="0" workbookViewId="0" topLeftCell="A3">
      <selection activeCell="P23" sqref="P23"/>
    </sheetView>
  </sheetViews>
  <sheetFormatPr defaultColWidth="11.421875" defaultRowHeight="12.75"/>
  <cols>
    <col min="3" max="3" width="19.421875" style="6" customWidth="1"/>
    <col min="8" max="8" width="13.28125" style="0" customWidth="1"/>
    <col min="9" max="9" width="2.00390625" style="0" bestFit="1" customWidth="1"/>
    <col min="13" max="13" width="3.00390625" style="0" customWidth="1"/>
  </cols>
  <sheetData>
    <row r="1" ht="12.75" hidden="1">
      <c r="A1">
        <v>1</v>
      </c>
    </row>
    <row r="2" ht="12.75" hidden="1"/>
    <row r="3" ht="12.75">
      <c r="A3" s="2" t="s">
        <v>55</v>
      </c>
    </row>
    <row r="4" ht="12.75"/>
    <row r="5" spans="2:3" ht="12.75">
      <c r="B5" s="34" t="s">
        <v>49</v>
      </c>
      <c r="C5" s="35" t="str">
        <f>INDEX(bd_nom,ligne_select)</f>
        <v>essai rémy4</v>
      </c>
    </row>
    <row r="6" spans="2:3" ht="12.75">
      <c r="B6" s="34" t="s">
        <v>50</v>
      </c>
      <c r="C6" s="35" t="str">
        <f>INDEX(bd_classe,ligne_select)</f>
        <v>5°4</v>
      </c>
    </row>
    <row r="7" spans="2:3" ht="12.75">
      <c r="B7" s="34" t="s">
        <v>51</v>
      </c>
      <c r="C7" s="36">
        <f>INDEX(bd_temps,ligne_select)</f>
        <v>0.14</v>
      </c>
    </row>
    <row r="8" spans="2:3" ht="12.75">
      <c r="B8" s="34" t="s">
        <v>52</v>
      </c>
      <c r="C8" s="35" t="str">
        <f>INDEX(bd_distance,ligne_select)&amp;" m"</f>
        <v>3956 m</v>
      </c>
    </row>
    <row r="9" spans="2:3" ht="12.75">
      <c r="B9" s="34" t="s">
        <v>53</v>
      </c>
      <c r="C9" s="37" t="str">
        <f>ROUND(INDEX(bd_vitesse,ligne_select),2)&amp;" km/h"</f>
        <v>10,99 km/h</v>
      </c>
    </row>
    <row r="10" ht="12.75"/>
    <row r="19" spans="7:13" ht="12.75">
      <c r="G19" t="s">
        <v>56</v>
      </c>
      <c r="I19" s="1">
        <v>3</v>
      </c>
      <c r="K19" t="s">
        <v>63</v>
      </c>
      <c r="M19" s="41">
        <f>COUNTA('BD'!B:B)-1</f>
        <v>3</v>
      </c>
    </row>
    <row r="24" ht="12.75">
      <c r="G24" t="s">
        <v>57</v>
      </c>
    </row>
  </sheetData>
  <sheetProtection/>
  <printOptions/>
  <pageMargins left="0.787401575" right="0.787401575" top="0.984251969" bottom="0.984251969" header="0.4921259845" footer="0.4921259845"/>
  <pageSetup horizontalDpi="200" verticalDpi="200" orientation="portrait" paperSize="9" r:id="rId4"/>
  <ignoredErrors>
    <ignoredError sqref="C5" evalError="1"/>
  </ignoredErrors>
  <drawing r:id="rId3"/>
  <legacyDrawing r:id="rId2"/>
</worksheet>
</file>

<file path=xl/worksheets/sheet7.xml><?xml version="1.0" encoding="utf-8"?>
<worksheet xmlns="http://schemas.openxmlformats.org/spreadsheetml/2006/main" xmlns:r="http://schemas.openxmlformats.org/officeDocument/2006/relationships">
  <sheetPr codeName="Feuil3"/>
  <dimension ref="A1:I40"/>
  <sheetViews>
    <sheetView tabSelected="1" zoomScalePageLayoutView="0" workbookViewId="0" topLeftCell="A1">
      <selection activeCell="D3" sqref="D3"/>
    </sheetView>
  </sheetViews>
  <sheetFormatPr defaultColWidth="11.421875" defaultRowHeight="12.75"/>
  <cols>
    <col min="1" max="1" width="16.8515625" style="0" bestFit="1" customWidth="1"/>
    <col min="4" max="4" width="15.8515625" style="6" customWidth="1"/>
    <col min="5" max="5" width="3.00390625" style="0" bestFit="1" customWidth="1"/>
    <col min="7" max="7" width="8.7109375" style="0" customWidth="1"/>
    <col min="8" max="8" width="11.28125" style="0" bestFit="1" customWidth="1"/>
  </cols>
  <sheetData>
    <row r="1" spans="1:7" ht="12.75">
      <c r="A1" s="16" t="s">
        <v>11</v>
      </c>
      <c r="B1" s="38">
        <f>'calcul sur variable'!C12</f>
        <v>2400</v>
      </c>
      <c r="D1" s="7" t="s">
        <v>18</v>
      </c>
      <c r="E1">
        <v>1</v>
      </c>
      <c r="F1" t="s">
        <v>19</v>
      </c>
      <c r="G1" s="33"/>
    </row>
    <row r="2" spans="1:7" ht="12.75">
      <c r="A2" s="18" t="s">
        <v>1</v>
      </c>
      <c r="B2" s="53">
        <f>'calcul sur variable'!C13</f>
        <v>0.008252314814814815</v>
      </c>
      <c r="C2" t="b">
        <v>1</v>
      </c>
      <c r="D2" s="23" t="str">
        <f>VLOOKUP(B6,nom1,2)</f>
        <v>Nom14</v>
      </c>
      <c r="E2">
        <v>2</v>
      </c>
      <c r="F2" t="s">
        <v>20</v>
      </c>
      <c r="G2" s="33"/>
    </row>
    <row r="3" spans="1:7" ht="12.75">
      <c r="A3" s="18" t="s">
        <v>17</v>
      </c>
      <c r="B3" s="39">
        <f>'calcul sur variable'!C14</f>
        <v>121.17812061711079</v>
      </c>
      <c r="D3" s="23">
        <f>COUNTA(F:F)</f>
        <v>20</v>
      </c>
      <c r="E3">
        <v>3</v>
      </c>
      <c r="F3" s="51" t="s">
        <v>21</v>
      </c>
      <c r="G3" s="33"/>
    </row>
    <row r="4" spans="4:7" ht="12.75">
      <c r="D4" s="23">
        <v>0.008946759259259258</v>
      </c>
      <c r="E4">
        <v>4</v>
      </c>
      <c r="F4" t="s">
        <v>22</v>
      </c>
      <c r="G4" s="33"/>
    </row>
    <row r="5" spans="4:7" ht="12.75">
      <c r="D5" s="25">
        <v>0.008946759259259258</v>
      </c>
      <c r="E5">
        <v>5</v>
      </c>
      <c r="F5" t="s">
        <v>23</v>
      </c>
      <c r="G5" s="33"/>
    </row>
    <row r="6" spans="2:9" ht="12.75">
      <c r="B6">
        <v>14</v>
      </c>
      <c r="D6" s="6" t="str">
        <f>INDEX(nom1,B6,2)</f>
        <v>Nom14</v>
      </c>
      <c r="E6">
        <v>6</v>
      </c>
      <c r="F6" s="51" t="s">
        <v>24</v>
      </c>
      <c r="G6" s="24"/>
      <c r="H6" t="s">
        <v>40</v>
      </c>
      <c r="I6" t="s">
        <v>41</v>
      </c>
    </row>
    <row r="7" spans="5:7" ht="12.75">
      <c r="E7">
        <v>7</v>
      </c>
      <c r="F7" t="s">
        <v>25</v>
      </c>
      <c r="G7" s="33"/>
    </row>
    <row r="8" spans="1:7" ht="12.75">
      <c r="A8" t="str">
        <f>"Le nom retenu est "&amp;VLOOKUP(B6,nom1,2)</f>
        <v>Le nom retenu est Nom14</v>
      </c>
      <c r="E8">
        <v>8</v>
      </c>
      <c r="F8" t="s">
        <v>26</v>
      </c>
      <c r="G8" s="33"/>
    </row>
    <row r="9" spans="1:8" ht="12.75">
      <c r="A9" t="str">
        <f>"C'est le "&amp;IF(B6=1,B6&amp;"er",B6&amp;"ème")&amp;" nom d'une liste qui en comprend "&amp;COUNTA(F:F)</f>
        <v>C'est le 14ème nom d'une liste qui en comprend 20</v>
      </c>
      <c r="E9">
        <v>9</v>
      </c>
      <c r="F9" s="24" t="s">
        <v>27</v>
      </c>
      <c r="G9" s="24">
        <v>0.008252314814814815</v>
      </c>
      <c r="H9">
        <v>0.008252314814814815</v>
      </c>
    </row>
    <row r="10" spans="5:7" ht="12.75">
      <c r="E10">
        <v>10</v>
      </c>
      <c r="F10" t="s">
        <v>28</v>
      </c>
      <c r="G10" s="33"/>
    </row>
    <row r="11" spans="1:9" ht="12.75">
      <c r="A11" t="s">
        <v>39</v>
      </c>
      <c r="E11">
        <v>11</v>
      </c>
      <c r="F11" t="s">
        <v>29</v>
      </c>
      <c r="G11" s="33"/>
      <c r="H11" t="s">
        <v>42</v>
      </c>
      <c r="I11" t="s">
        <v>43</v>
      </c>
    </row>
    <row r="12" spans="5:7" ht="12.75">
      <c r="E12">
        <v>12</v>
      </c>
      <c r="F12" t="s">
        <v>30</v>
      </c>
      <c r="G12" s="33"/>
    </row>
    <row r="13" spans="5:7" ht="12.75">
      <c r="E13">
        <v>13</v>
      </c>
      <c r="F13" t="s">
        <v>31</v>
      </c>
      <c r="G13" s="33"/>
    </row>
    <row r="14" spans="5:8" ht="12.75">
      <c r="E14">
        <v>14</v>
      </c>
      <c r="F14" s="24" t="s">
        <v>32</v>
      </c>
      <c r="G14" s="33"/>
      <c r="H14">
        <v>0.008252314814814815</v>
      </c>
    </row>
    <row r="15" spans="5:7" ht="12.75">
      <c r="E15">
        <v>15</v>
      </c>
      <c r="F15" t="s">
        <v>33</v>
      </c>
      <c r="G15" s="33"/>
    </row>
    <row r="16" spans="5:7" ht="12.75">
      <c r="E16">
        <v>16</v>
      </c>
      <c r="F16" t="s">
        <v>34</v>
      </c>
      <c r="G16" s="33"/>
    </row>
    <row r="17" spans="5:7" ht="12.75">
      <c r="E17">
        <v>17</v>
      </c>
      <c r="F17" t="s">
        <v>35</v>
      </c>
      <c r="G17" s="33"/>
    </row>
    <row r="18" spans="4:7" ht="12.75">
      <c r="D18" s="52" t="s">
        <v>69</v>
      </c>
      <c r="E18">
        <v>18</v>
      </c>
      <c r="F18" t="s">
        <v>36</v>
      </c>
      <c r="G18" s="33"/>
    </row>
    <row r="19" spans="4:7" ht="12.75">
      <c r="D19" s="54" t="s">
        <v>70</v>
      </c>
      <c r="E19">
        <v>19</v>
      </c>
      <c r="F19" t="s">
        <v>37</v>
      </c>
      <c r="G19" s="33"/>
    </row>
    <row r="20" spans="5:7" ht="12.75">
      <c r="E20">
        <v>20</v>
      </c>
      <c r="F20" t="s">
        <v>38</v>
      </c>
      <c r="G20" s="33"/>
    </row>
    <row r="21" ht="12.75">
      <c r="G21" s="51"/>
    </row>
    <row r="22" ht="12.75">
      <c r="G22" s="51"/>
    </row>
    <row r="23" ht="12.75">
      <c r="G23" s="51"/>
    </row>
    <row r="24" ht="12.75">
      <c r="G24" s="51"/>
    </row>
    <row r="25" ht="12.75">
      <c r="G25" s="51"/>
    </row>
    <row r="26" ht="12.75">
      <c r="G26" s="51"/>
    </row>
    <row r="27" ht="12.75">
      <c r="G27" s="51"/>
    </row>
    <row r="28" ht="12.75">
      <c r="G28" s="51"/>
    </row>
    <row r="29" ht="12.75">
      <c r="G29" s="51"/>
    </row>
    <row r="30" ht="12.75">
      <c r="G30" s="51"/>
    </row>
    <row r="31" ht="12.75">
      <c r="G31" s="51"/>
    </row>
    <row r="32" ht="12.75">
      <c r="G32" s="51"/>
    </row>
    <row r="33" ht="12.75">
      <c r="G33" s="51"/>
    </row>
    <row r="34" ht="12.75">
      <c r="G34" s="51"/>
    </row>
    <row r="35" ht="12.75">
      <c r="G35" s="51"/>
    </row>
    <row r="36" ht="12.75">
      <c r="G36" s="51"/>
    </row>
    <row r="37" ht="12.75">
      <c r="G37" s="51"/>
    </row>
    <row r="38" ht="12.75">
      <c r="G38" s="51"/>
    </row>
    <row r="39" ht="12.75">
      <c r="G39" s="51"/>
    </row>
    <row r="40" ht="12.75">
      <c r="G40" s="51"/>
    </row>
  </sheetData>
  <sheetProtection/>
  <dataValidations count="5">
    <dataValidation allowBlank="1" showInputMessage="1" showErrorMessage="1" prompt="Indiquer le temps (00:00:00)" sqref="B2"/>
    <dataValidation allowBlank="1" showInputMessage="1" showErrorMessage="1" prompt="Format non adapté" sqref="D4"/>
    <dataValidation allowBlank="1" showInputMessage="1" showErrorMessage="1" prompt="Temps au format 00:00" sqref="D5"/>
    <dataValidation allowBlank="1" showInputMessage="1" showErrorMessage="1" prompt="Nb d'élèves dans la base" sqref="D3"/>
    <dataValidation allowBlank="1" showInputMessage="1" showErrorMessage="1" prompt="Elève choisi dans la liste déroulante" sqref="D2"/>
  </dataValidations>
  <printOptions/>
  <pageMargins left="0.787401575" right="0.787401575" top="0.984251969" bottom="0.984251969" header="0.4921259845" footer="0.4921259845"/>
  <pageSetup horizontalDpi="200" verticalDpi="2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Pascal</dc:creator>
  <cp:keywords/>
  <dc:description/>
  <cp:lastModifiedBy>Olivier Feigean</cp:lastModifiedBy>
  <dcterms:created xsi:type="dcterms:W3CDTF">2008-11-29T07:26:59Z</dcterms:created>
  <dcterms:modified xsi:type="dcterms:W3CDTF">2008-12-09T15:47:01Z</dcterms:modified>
  <cp:category/>
  <cp:version/>
  <cp:contentType/>
  <cp:contentStatus/>
</cp:coreProperties>
</file>