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filterPrivacy="1" codeName="ThisWorkbook"/>
  <xr:revisionPtr revIDLastSave="0" documentId="13_ncr:1_{37CB8A1B-E427-4D85-B41F-65824B54FCD0}" xr6:coauthVersionLast="36" xr6:coauthVersionMax="36" xr10:uidLastSave="{00000000-0000-0000-0000-000000000000}"/>
  <workbookProtection workbookAlgorithmName="SHA-512" workbookHashValue="rpUVzwSF524QCSs11X3EuyRB7H329dV69px84/V/eEtZNkVP930+CCxg28y+TBHmvljV6gtlErWUCXsKuljbXA==" workbookSaltValue="L54nfnwx8uZlTwvrMpdF6g==" workbookSpinCount="100000" lockStructure="1"/>
  <bookViews>
    <workbookView xWindow="0" yWindow="0" windowWidth="20490" windowHeight="6945" firstSheet="2" activeTab="6" xr2:uid="{00000000-000D-0000-FFFF-FFFF00000000}"/>
  </bookViews>
  <sheets>
    <sheet name="Parametres" sheetId="4" state="hidden" r:id="rId1"/>
    <sheet name="ALL_INPUT" sheetId="2" state="hidden" r:id="rId2"/>
    <sheet name="Feuil1" sheetId="1" r:id="rId3"/>
    <sheet name="Feuil2" sheetId="38" r:id="rId4"/>
    <sheet name="Feuil3" sheetId="39" r:id="rId5"/>
    <sheet name="Feuil4" sheetId="40" r:id="rId6"/>
    <sheet name="Vidéo" sheetId="41" r:id="rId7"/>
  </sheets>
  <definedNames>
    <definedName name="C_6ème">Parametres!$A:$A</definedName>
    <definedName name="D_3ème">Parametres!$B:$B</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7" i="2" l="1"/>
  <c r="C47" i="2"/>
  <c r="D47" i="2"/>
  <c r="E47" i="2"/>
  <c r="F47" i="2"/>
  <c r="G47" i="2"/>
  <c r="H47" i="2"/>
  <c r="I47" i="2"/>
  <c r="J47" i="2"/>
  <c r="K47" i="2"/>
  <c r="B48" i="2"/>
  <c r="C48" i="2"/>
  <c r="D48" i="2"/>
  <c r="E48" i="2"/>
  <c r="F48" i="2"/>
  <c r="G48" i="2"/>
  <c r="H48" i="2"/>
  <c r="I48" i="2"/>
  <c r="J48" i="2"/>
  <c r="K48" i="2"/>
  <c r="B49" i="2"/>
  <c r="C49" i="2"/>
  <c r="D49" i="2"/>
  <c r="E49" i="2"/>
  <c r="F49" i="2"/>
  <c r="G49" i="2"/>
  <c r="H49" i="2"/>
  <c r="I49" i="2"/>
  <c r="J49" i="2"/>
  <c r="K49" i="2"/>
  <c r="B50" i="2"/>
  <c r="C50" i="2"/>
  <c r="D50" i="2"/>
  <c r="E50" i="2"/>
  <c r="F50" i="2"/>
  <c r="G50" i="2"/>
  <c r="H50" i="2"/>
  <c r="I50" i="2"/>
  <c r="J50" i="2"/>
  <c r="K50" i="2"/>
  <c r="B51" i="2"/>
  <c r="C51" i="2"/>
  <c r="D51" i="2"/>
  <c r="E51" i="2"/>
  <c r="F51" i="2"/>
  <c r="G51" i="2"/>
  <c r="H51" i="2"/>
  <c r="I51" i="2"/>
  <c r="J51" i="2"/>
  <c r="K51" i="2"/>
  <c r="B52" i="2"/>
  <c r="C52" i="2"/>
  <c r="D52" i="2"/>
  <c r="E52" i="2"/>
  <c r="F52" i="2"/>
  <c r="G52" i="2"/>
  <c r="H52" i="2"/>
  <c r="I52" i="2"/>
  <c r="J52" i="2"/>
  <c r="K52" i="2"/>
  <c r="B53" i="2"/>
  <c r="C53" i="2"/>
  <c r="D53" i="2"/>
  <c r="E53" i="2"/>
  <c r="F53" i="2"/>
  <c r="G53" i="2"/>
  <c r="H53" i="2"/>
  <c r="I53" i="2"/>
  <c r="J53" i="2"/>
  <c r="K53" i="2"/>
  <c r="B54" i="2"/>
  <c r="C54" i="2"/>
  <c r="D54" i="2"/>
  <c r="E54" i="2"/>
  <c r="F54" i="2"/>
  <c r="G54" i="2"/>
  <c r="H54" i="2"/>
  <c r="I54" i="2"/>
  <c r="J54" i="2"/>
  <c r="K54" i="2"/>
  <c r="B55" i="2"/>
  <c r="C55" i="2"/>
  <c r="D55" i="2"/>
  <c r="E55" i="2"/>
  <c r="F55" i="2"/>
  <c r="G55" i="2"/>
  <c r="H55" i="2"/>
  <c r="I55" i="2"/>
  <c r="J55" i="2"/>
  <c r="K55" i="2"/>
  <c r="B56" i="2"/>
  <c r="C56" i="2"/>
  <c r="D56" i="2"/>
  <c r="E56" i="2"/>
  <c r="F56" i="2"/>
  <c r="G56" i="2"/>
  <c r="H56" i="2"/>
  <c r="I56" i="2"/>
  <c r="J56" i="2"/>
  <c r="K56" i="2"/>
  <c r="B57" i="2"/>
  <c r="C57" i="2"/>
  <c r="D57" i="2"/>
  <c r="E57" i="2"/>
  <c r="F57" i="2"/>
  <c r="G57" i="2"/>
  <c r="H57" i="2"/>
  <c r="I57" i="2"/>
  <c r="J57" i="2"/>
  <c r="K57" i="2"/>
  <c r="B58" i="2"/>
  <c r="C58" i="2"/>
  <c r="D58" i="2"/>
  <c r="E58" i="2"/>
  <c r="F58" i="2"/>
  <c r="G58" i="2"/>
  <c r="H58" i="2"/>
  <c r="I58" i="2"/>
  <c r="J58" i="2"/>
  <c r="K58" i="2"/>
  <c r="B59" i="2"/>
  <c r="C59" i="2"/>
  <c r="D59" i="2"/>
  <c r="E59" i="2"/>
  <c r="F59" i="2"/>
  <c r="G59" i="2"/>
  <c r="H59" i="2"/>
  <c r="I59" i="2"/>
  <c r="J59" i="2"/>
  <c r="K59" i="2"/>
  <c r="C46" i="2"/>
  <c r="D46" i="2"/>
  <c r="E46" i="2"/>
  <c r="F46" i="2"/>
  <c r="G46" i="2"/>
  <c r="H46" i="2"/>
  <c r="I46" i="2"/>
  <c r="J46" i="2"/>
  <c r="K46" i="2"/>
  <c r="B46" i="2"/>
  <c r="B45" i="2"/>
  <c r="C45" i="2"/>
  <c r="D45" i="2"/>
  <c r="E45" i="2"/>
  <c r="F45" i="2"/>
  <c r="G45" i="2"/>
  <c r="H45" i="2"/>
  <c r="I45" i="2"/>
  <c r="J45" i="2"/>
  <c r="K45" i="2"/>
  <c r="B33" i="2"/>
  <c r="C33" i="2"/>
  <c r="D33" i="2"/>
  <c r="E33" i="2"/>
  <c r="F33" i="2"/>
  <c r="G33" i="2"/>
  <c r="H33" i="2"/>
  <c r="I33" i="2"/>
  <c r="J33" i="2"/>
  <c r="K33" i="2"/>
  <c r="B34" i="2"/>
  <c r="C34" i="2"/>
  <c r="D34" i="2"/>
  <c r="E34" i="2"/>
  <c r="F34" i="2"/>
  <c r="G34" i="2"/>
  <c r="H34" i="2"/>
  <c r="I34" i="2"/>
  <c r="J34" i="2"/>
  <c r="K34" i="2"/>
  <c r="B35" i="2"/>
  <c r="C35" i="2"/>
  <c r="D35" i="2"/>
  <c r="E35" i="2"/>
  <c r="F35" i="2"/>
  <c r="G35" i="2"/>
  <c r="H35" i="2"/>
  <c r="I35" i="2"/>
  <c r="J35" i="2"/>
  <c r="K35" i="2"/>
  <c r="B36" i="2"/>
  <c r="C36" i="2"/>
  <c r="D36" i="2"/>
  <c r="E36" i="2"/>
  <c r="F36" i="2"/>
  <c r="G36" i="2"/>
  <c r="H36" i="2"/>
  <c r="I36" i="2"/>
  <c r="J36" i="2"/>
  <c r="K36" i="2"/>
  <c r="B37" i="2"/>
  <c r="C37" i="2"/>
  <c r="D37" i="2"/>
  <c r="E37" i="2"/>
  <c r="F37" i="2"/>
  <c r="G37" i="2"/>
  <c r="H37" i="2"/>
  <c r="I37" i="2"/>
  <c r="J37" i="2"/>
  <c r="K37" i="2"/>
  <c r="B38" i="2"/>
  <c r="C38" i="2"/>
  <c r="D38" i="2"/>
  <c r="E38" i="2"/>
  <c r="F38" i="2"/>
  <c r="G38" i="2"/>
  <c r="H38" i="2"/>
  <c r="I38" i="2"/>
  <c r="J38" i="2"/>
  <c r="K38" i="2"/>
  <c r="B39" i="2"/>
  <c r="C39" i="2"/>
  <c r="D39" i="2"/>
  <c r="E39" i="2"/>
  <c r="F39" i="2"/>
  <c r="G39" i="2"/>
  <c r="H39" i="2"/>
  <c r="I39" i="2"/>
  <c r="J39" i="2"/>
  <c r="K39" i="2"/>
  <c r="B40" i="2"/>
  <c r="C40" i="2"/>
  <c r="D40" i="2"/>
  <c r="E40" i="2"/>
  <c r="F40" i="2"/>
  <c r="G40" i="2"/>
  <c r="H40" i="2"/>
  <c r="I40" i="2"/>
  <c r="J40" i="2"/>
  <c r="K40" i="2"/>
  <c r="B41" i="2"/>
  <c r="C41" i="2"/>
  <c r="D41" i="2"/>
  <c r="E41" i="2"/>
  <c r="F41" i="2"/>
  <c r="G41" i="2"/>
  <c r="H41" i="2"/>
  <c r="I41" i="2"/>
  <c r="J41" i="2"/>
  <c r="K41" i="2"/>
  <c r="B42" i="2"/>
  <c r="C42" i="2"/>
  <c r="D42" i="2"/>
  <c r="E42" i="2"/>
  <c r="F42" i="2"/>
  <c r="G42" i="2"/>
  <c r="H42" i="2"/>
  <c r="I42" i="2"/>
  <c r="J42" i="2"/>
  <c r="K42" i="2"/>
  <c r="B43" i="2"/>
  <c r="C43" i="2"/>
  <c r="D43" i="2"/>
  <c r="E43" i="2"/>
  <c r="F43" i="2"/>
  <c r="G43" i="2"/>
  <c r="H43" i="2"/>
  <c r="I43" i="2"/>
  <c r="J43" i="2"/>
  <c r="K43" i="2"/>
  <c r="B44" i="2"/>
  <c r="C44" i="2"/>
  <c r="D44" i="2"/>
  <c r="E44" i="2"/>
  <c r="F44" i="2"/>
  <c r="G44" i="2"/>
  <c r="H44" i="2"/>
  <c r="I44" i="2"/>
  <c r="J44" i="2"/>
  <c r="K44" i="2"/>
  <c r="C32" i="2"/>
  <c r="D32" i="2"/>
  <c r="E32" i="2"/>
  <c r="F32" i="2"/>
  <c r="G32" i="2"/>
  <c r="H32" i="2"/>
  <c r="I32" i="2"/>
  <c r="J32" i="2"/>
  <c r="K32" i="2"/>
  <c r="B32" i="2"/>
  <c r="C17" i="2"/>
  <c r="D17" i="2"/>
  <c r="E17" i="2"/>
  <c r="F17" i="2"/>
  <c r="G17" i="2"/>
  <c r="H17" i="2"/>
  <c r="I17" i="2"/>
  <c r="J17" i="2"/>
  <c r="K17" i="2"/>
  <c r="C18" i="2"/>
  <c r="D18" i="2"/>
  <c r="E18" i="2"/>
  <c r="F18" i="2"/>
  <c r="G18" i="2"/>
  <c r="H18" i="2"/>
  <c r="I18" i="2"/>
  <c r="J18" i="2"/>
  <c r="K18" i="2"/>
  <c r="C19" i="2"/>
  <c r="D19" i="2"/>
  <c r="E19" i="2"/>
  <c r="F19" i="2"/>
  <c r="G19" i="2"/>
  <c r="H19" i="2"/>
  <c r="I19" i="2"/>
  <c r="J19" i="2"/>
  <c r="K19" i="2"/>
  <c r="C20" i="2"/>
  <c r="D20" i="2"/>
  <c r="E20" i="2"/>
  <c r="F20" i="2"/>
  <c r="G20" i="2"/>
  <c r="H20" i="2"/>
  <c r="I20" i="2"/>
  <c r="J20" i="2"/>
  <c r="K20" i="2"/>
  <c r="C21" i="2"/>
  <c r="D21" i="2"/>
  <c r="E21" i="2"/>
  <c r="F21" i="2"/>
  <c r="G21" i="2"/>
  <c r="H21" i="2"/>
  <c r="I21" i="2"/>
  <c r="J21" i="2"/>
  <c r="K21" i="2"/>
  <c r="C22" i="2"/>
  <c r="D22" i="2"/>
  <c r="E22" i="2"/>
  <c r="F22" i="2"/>
  <c r="G22" i="2"/>
  <c r="H22" i="2"/>
  <c r="I22" i="2"/>
  <c r="J22" i="2"/>
  <c r="K22" i="2"/>
  <c r="C23" i="2"/>
  <c r="D23" i="2"/>
  <c r="E23" i="2"/>
  <c r="F23" i="2"/>
  <c r="G23" i="2"/>
  <c r="H23" i="2"/>
  <c r="I23" i="2"/>
  <c r="J23" i="2"/>
  <c r="K23" i="2"/>
  <c r="C24" i="2"/>
  <c r="D24" i="2"/>
  <c r="E24" i="2"/>
  <c r="F24" i="2"/>
  <c r="G24" i="2"/>
  <c r="H24" i="2"/>
  <c r="I24" i="2"/>
  <c r="J24" i="2"/>
  <c r="K24" i="2"/>
  <c r="C25" i="2"/>
  <c r="D25" i="2"/>
  <c r="E25" i="2"/>
  <c r="F25" i="2"/>
  <c r="G25" i="2"/>
  <c r="H25" i="2"/>
  <c r="I25" i="2"/>
  <c r="J25" i="2"/>
  <c r="K25" i="2"/>
  <c r="C26" i="2"/>
  <c r="D26" i="2"/>
  <c r="E26" i="2"/>
  <c r="F26" i="2"/>
  <c r="G26" i="2"/>
  <c r="H26" i="2"/>
  <c r="I26" i="2"/>
  <c r="J26" i="2"/>
  <c r="K26" i="2"/>
  <c r="C27" i="2"/>
  <c r="D27" i="2"/>
  <c r="E27" i="2"/>
  <c r="F27" i="2"/>
  <c r="G27" i="2"/>
  <c r="H27" i="2"/>
  <c r="I27" i="2"/>
  <c r="J27" i="2"/>
  <c r="K27" i="2"/>
  <c r="C28" i="2"/>
  <c r="D28" i="2"/>
  <c r="E28" i="2"/>
  <c r="F28" i="2"/>
  <c r="G28" i="2"/>
  <c r="H28" i="2"/>
  <c r="I28" i="2"/>
  <c r="J28" i="2"/>
  <c r="K28" i="2"/>
  <c r="C29" i="2"/>
  <c r="D29" i="2"/>
  <c r="E29" i="2"/>
  <c r="F29" i="2"/>
  <c r="G29" i="2"/>
  <c r="H29" i="2"/>
  <c r="I29" i="2"/>
  <c r="J29" i="2"/>
  <c r="K29" i="2"/>
  <c r="C30" i="2"/>
  <c r="D30" i="2"/>
  <c r="E30" i="2"/>
  <c r="F30" i="2"/>
  <c r="G30" i="2"/>
  <c r="H30" i="2"/>
  <c r="I30" i="2"/>
  <c r="J30" i="2"/>
  <c r="K30" i="2"/>
  <c r="C31" i="2"/>
  <c r="D31" i="2"/>
  <c r="E31" i="2"/>
  <c r="F31" i="2"/>
  <c r="G31" i="2"/>
  <c r="H31" i="2"/>
  <c r="I31" i="2"/>
  <c r="J31" i="2"/>
  <c r="K31" i="2"/>
  <c r="C16" i="2"/>
  <c r="D16" i="2"/>
  <c r="E16" i="2"/>
  <c r="F16" i="2"/>
  <c r="G16" i="2"/>
  <c r="H16" i="2"/>
  <c r="I16" i="2"/>
  <c r="J16" i="2"/>
  <c r="K16" i="2"/>
  <c r="B17" i="2"/>
  <c r="B18" i="2"/>
  <c r="B19" i="2"/>
  <c r="B20" i="2"/>
  <c r="B21" i="2"/>
  <c r="B22" i="2"/>
  <c r="B23" i="2"/>
  <c r="B24" i="2"/>
  <c r="B25" i="2"/>
  <c r="B26" i="2"/>
  <c r="B27" i="2"/>
  <c r="B28" i="2"/>
  <c r="B29" i="2"/>
  <c r="B30" i="2"/>
  <c r="B31" i="2"/>
  <c r="B16" i="2"/>
  <c r="AM78" i="40"/>
  <c r="AP64" i="40"/>
  <c r="AO64" i="40"/>
  <c r="AG70" i="40" s="1"/>
  <c r="AM64" i="40"/>
  <c r="AC70" i="40" s="1"/>
  <c r="AH63" i="40"/>
  <c r="AC63" i="40"/>
  <c r="AH51" i="40"/>
  <c r="AC51" i="40"/>
  <c r="AF48" i="40"/>
  <c r="AC48" i="40"/>
  <c r="AF47" i="40"/>
  <c r="AC47" i="40"/>
  <c r="AF45" i="40"/>
  <c r="AC45" i="40"/>
  <c r="AN64" i="40" s="1"/>
  <c r="AF44" i="40"/>
  <c r="AC44" i="40"/>
  <c r="AJ41" i="40"/>
  <c r="AE41" i="40"/>
  <c r="AG31" i="40"/>
  <c r="AE31" i="40"/>
  <c r="AQ25" i="40"/>
  <c r="AG25" i="40"/>
  <c r="AE25" i="40"/>
  <c r="I15" i="40"/>
  <c r="B15" i="40"/>
  <c r="A15" i="40"/>
  <c r="I14" i="40"/>
  <c r="B14" i="40"/>
  <c r="A14" i="40"/>
  <c r="H13" i="40"/>
  <c r="B13" i="40"/>
  <c r="A13" i="40"/>
  <c r="H12" i="40"/>
  <c r="B12" i="40"/>
  <c r="A12" i="40"/>
  <c r="G11" i="40"/>
  <c r="F11" i="40"/>
  <c r="E11" i="40"/>
  <c r="D11" i="40"/>
  <c r="C11" i="40"/>
  <c r="B11" i="40"/>
  <c r="A11" i="40"/>
  <c r="G10" i="40"/>
  <c r="F10" i="40"/>
  <c r="E10" i="40"/>
  <c r="D10" i="40"/>
  <c r="C10" i="40"/>
  <c r="B10" i="40"/>
  <c r="A10" i="40"/>
  <c r="G9" i="40"/>
  <c r="F9" i="40"/>
  <c r="E9" i="40"/>
  <c r="D9" i="40"/>
  <c r="C9" i="40"/>
  <c r="B9" i="40"/>
  <c r="A9" i="40"/>
  <c r="G8" i="40"/>
  <c r="F8" i="40"/>
  <c r="E8" i="40"/>
  <c r="D8" i="40"/>
  <c r="C8" i="40"/>
  <c r="B8" i="40"/>
  <c r="A8" i="40"/>
  <c r="G7" i="40"/>
  <c r="F7" i="40"/>
  <c r="E7" i="40"/>
  <c r="D7" i="40"/>
  <c r="C7" i="40"/>
  <c r="B7" i="40"/>
  <c r="A7" i="40"/>
  <c r="G6" i="40"/>
  <c r="F6" i="40"/>
  <c r="E6" i="40"/>
  <c r="D6" i="40"/>
  <c r="C6" i="40"/>
  <c r="B6" i="40"/>
  <c r="A6" i="40"/>
  <c r="G5" i="40"/>
  <c r="F5" i="40"/>
  <c r="E5" i="40"/>
  <c r="D5" i="40"/>
  <c r="C5" i="40"/>
  <c r="B5" i="40"/>
  <c r="A5" i="40"/>
  <c r="G4" i="40"/>
  <c r="F4" i="40"/>
  <c r="E4" i="40"/>
  <c r="D4" i="40"/>
  <c r="C4" i="40"/>
  <c r="B4" i="40"/>
  <c r="A4" i="40"/>
  <c r="G3" i="40"/>
  <c r="F3" i="40"/>
  <c r="E3" i="40"/>
  <c r="D3" i="40"/>
  <c r="C3" i="40"/>
  <c r="B3" i="40"/>
  <c r="A3" i="40"/>
  <c r="G2" i="40"/>
  <c r="F2" i="40"/>
  <c r="E2" i="40"/>
  <c r="D2" i="40"/>
  <c r="C2" i="40"/>
  <c r="B2" i="40"/>
  <c r="A2" i="40"/>
  <c r="AM78" i="39"/>
  <c r="AH63" i="39"/>
  <c r="AF48" i="39"/>
  <c r="AF47" i="39"/>
  <c r="AO64" i="39" s="1"/>
  <c r="AG70" i="39" s="1"/>
  <c r="AC47" i="39"/>
  <c r="AC63" i="39" s="1"/>
  <c r="AF45" i="39"/>
  <c r="AP64" i="39" s="1"/>
  <c r="AF44" i="39"/>
  <c r="E11" i="39" s="1"/>
  <c r="AC44" i="39"/>
  <c r="AC45" i="39" s="1"/>
  <c r="AN64" i="39" s="1"/>
  <c r="AJ41" i="39"/>
  <c r="AE41" i="39"/>
  <c r="AG31" i="39"/>
  <c r="AE31" i="39"/>
  <c r="G9" i="39" s="1"/>
  <c r="AQ25" i="39"/>
  <c r="AG25" i="39"/>
  <c r="AE25" i="39"/>
  <c r="I15" i="39"/>
  <c r="B15" i="39"/>
  <c r="A15" i="39"/>
  <c r="I14" i="39"/>
  <c r="B14" i="39"/>
  <c r="A14" i="39"/>
  <c r="H13" i="39"/>
  <c r="B13" i="39"/>
  <c r="A13" i="39"/>
  <c r="H12" i="39"/>
  <c r="B12" i="39"/>
  <c r="A12" i="39"/>
  <c r="G11" i="39"/>
  <c r="F11" i="39"/>
  <c r="D11" i="39"/>
  <c r="C11" i="39"/>
  <c r="B11" i="39"/>
  <c r="A11" i="39"/>
  <c r="F10" i="39"/>
  <c r="E10" i="39"/>
  <c r="D10" i="39"/>
  <c r="C10" i="39"/>
  <c r="B10" i="39"/>
  <c r="A10" i="39"/>
  <c r="F9" i="39"/>
  <c r="E9" i="39"/>
  <c r="D9" i="39"/>
  <c r="C9" i="39" s="1"/>
  <c r="B9" i="39"/>
  <c r="A9" i="39"/>
  <c r="G8" i="39"/>
  <c r="E8" i="39"/>
  <c r="D8" i="39"/>
  <c r="C8" i="39"/>
  <c r="B8" i="39"/>
  <c r="A8" i="39"/>
  <c r="G7" i="39"/>
  <c r="F7" i="39"/>
  <c r="D7" i="39"/>
  <c r="C7" i="39"/>
  <c r="B7" i="39"/>
  <c r="A7" i="39"/>
  <c r="F6" i="39"/>
  <c r="E6" i="39"/>
  <c r="D6" i="39"/>
  <c r="C6" i="39"/>
  <c r="B6" i="39"/>
  <c r="A6" i="39"/>
  <c r="E5" i="39"/>
  <c r="D5" i="39"/>
  <c r="C5" i="39" s="1"/>
  <c r="B5" i="39"/>
  <c r="A5" i="39"/>
  <c r="G4" i="39"/>
  <c r="D4" i="39"/>
  <c r="C4" i="39"/>
  <c r="B4" i="39"/>
  <c r="A4" i="39"/>
  <c r="G3" i="39"/>
  <c r="F3" i="39"/>
  <c r="D3" i="39"/>
  <c r="C3" i="39"/>
  <c r="B3" i="39"/>
  <c r="A3" i="39"/>
  <c r="F2" i="39"/>
  <c r="E2" i="39"/>
  <c r="D2" i="39"/>
  <c r="C2" i="39"/>
  <c r="B2" i="39"/>
  <c r="A2" i="39"/>
  <c r="AM78" i="38"/>
  <c r="AC63" i="38"/>
  <c r="AC48" i="38"/>
  <c r="AF47" i="38"/>
  <c r="F10" i="38" s="1"/>
  <c r="AC47" i="38"/>
  <c r="AM64" i="38" s="1"/>
  <c r="AF44" i="38"/>
  <c r="AH51" i="38" s="1"/>
  <c r="AJ41" i="38"/>
  <c r="AE41" i="38"/>
  <c r="AG31" i="38"/>
  <c r="G11" i="38" s="1"/>
  <c r="AE31" i="38"/>
  <c r="AG25" i="38"/>
  <c r="AE25" i="38"/>
  <c r="AC44" i="38" s="1"/>
  <c r="I15" i="38"/>
  <c r="B15" i="38"/>
  <c r="A15" i="38"/>
  <c r="I14" i="38"/>
  <c r="B14" i="38"/>
  <c r="A14" i="38"/>
  <c r="H13" i="38"/>
  <c r="B13" i="38"/>
  <c r="A13" i="38"/>
  <c r="H12" i="38"/>
  <c r="B12" i="38"/>
  <c r="A12" i="38"/>
  <c r="D11" i="38"/>
  <c r="C11" i="38" s="1"/>
  <c r="B11" i="38"/>
  <c r="A11" i="38"/>
  <c r="G10" i="38"/>
  <c r="D10" i="38"/>
  <c r="C10" i="38"/>
  <c r="B10" i="38"/>
  <c r="A10" i="38"/>
  <c r="F9" i="38"/>
  <c r="D9" i="38"/>
  <c r="C9" i="38"/>
  <c r="B9" i="38"/>
  <c r="A9" i="38"/>
  <c r="F8" i="38"/>
  <c r="E8" i="38"/>
  <c r="D8" i="38"/>
  <c r="C8" i="38" s="1"/>
  <c r="B8" i="38"/>
  <c r="A8" i="38"/>
  <c r="E7" i="38"/>
  <c r="D7" i="38"/>
  <c r="C7" i="38" s="1"/>
  <c r="B7" i="38"/>
  <c r="A7" i="38"/>
  <c r="G6" i="38"/>
  <c r="F6" i="38"/>
  <c r="D6" i="38"/>
  <c r="C6" i="38"/>
  <c r="B6" i="38"/>
  <c r="A6" i="38"/>
  <c r="G5" i="38"/>
  <c r="F5" i="38"/>
  <c r="D5" i="38"/>
  <c r="C5" i="38"/>
  <c r="B5" i="38"/>
  <c r="A5" i="38"/>
  <c r="F4" i="38"/>
  <c r="D4" i="38"/>
  <c r="C4" i="38" s="1"/>
  <c r="B4" i="38"/>
  <c r="A4" i="38"/>
  <c r="F3" i="38"/>
  <c r="D3" i="38"/>
  <c r="C3" i="38" s="1"/>
  <c r="B3" i="38"/>
  <c r="A3" i="38"/>
  <c r="G2" i="38"/>
  <c r="F2" i="38"/>
  <c r="D2" i="38"/>
  <c r="C2" i="38" s="1"/>
  <c r="B2" i="38"/>
  <c r="A2" i="38"/>
  <c r="G2" i="39" l="1"/>
  <c r="AC51" i="39"/>
  <c r="AM64" i="39"/>
  <c r="AC70" i="39" s="1"/>
  <c r="E4" i="39"/>
  <c r="F5" i="39"/>
  <c r="G6" i="39"/>
  <c r="G10" i="39"/>
  <c r="AH51" i="39"/>
  <c r="E3" i="39"/>
  <c r="F4" i="39"/>
  <c r="G5" i="39"/>
  <c r="E7" i="39"/>
  <c r="F8" i="39"/>
  <c r="AC48" i="39"/>
  <c r="E4" i="38"/>
  <c r="AC51" i="38"/>
  <c r="E5" i="38"/>
  <c r="AC45" i="38"/>
  <c r="AN64" i="38" s="1"/>
  <c r="AC70" i="38" s="1"/>
  <c r="E3" i="38"/>
  <c r="E6" i="38"/>
  <c r="E2" i="38"/>
  <c r="AO64" i="38"/>
  <c r="G4" i="38"/>
  <c r="F7" i="38"/>
  <c r="G8" i="38"/>
  <c r="E10" i="38"/>
  <c r="F11" i="38"/>
  <c r="AQ25" i="38"/>
  <c r="AF45" i="38"/>
  <c r="AP64" i="38" s="1"/>
  <c r="AF48" i="38"/>
  <c r="AH63" i="38"/>
  <c r="G9" i="38"/>
  <c r="E11" i="38"/>
  <c r="G3" i="38"/>
  <c r="G7" i="38"/>
  <c r="E9" i="38"/>
  <c r="K15" i="2"/>
  <c r="J15" i="2"/>
  <c r="I15" i="2"/>
  <c r="H15" i="2"/>
  <c r="G15" i="2"/>
  <c r="F15" i="2"/>
  <c r="E15" i="2"/>
  <c r="K14" i="2"/>
  <c r="J14" i="2"/>
  <c r="I14" i="2"/>
  <c r="H14" i="2"/>
  <c r="G14" i="2"/>
  <c r="F14" i="2"/>
  <c r="E14" i="2"/>
  <c r="K13" i="2"/>
  <c r="J13" i="2"/>
  <c r="I13" i="2"/>
  <c r="H13" i="2"/>
  <c r="G13" i="2"/>
  <c r="F13" i="2"/>
  <c r="E13" i="2"/>
  <c r="K12" i="2"/>
  <c r="J12" i="2"/>
  <c r="H12" i="2"/>
  <c r="G12" i="2"/>
  <c r="F12" i="2"/>
  <c r="E12" i="2"/>
  <c r="K11" i="2"/>
  <c r="J11" i="2"/>
  <c r="I11" i="2"/>
  <c r="K10" i="2"/>
  <c r="J10" i="2"/>
  <c r="I10" i="2"/>
  <c r="K9" i="2"/>
  <c r="J9" i="2"/>
  <c r="I9" i="2"/>
  <c r="E9" i="2"/>
  <c r="K8" i="2"/>
  <c r="J8" i="2"/>
  <c r="I8" i="2"/>
  <c r="K7" i="2"/>
  <c r="J7" i="2"/>
  <c r="I7" i="2"/>
  <c r="K6" i="2"/>
  <c r="J6" i="2"/>
  <c r="I6" i="2"/>
  <c r="K5" i="2"/>
  <c r="J5" i="2"/>
  <c r="I5" i="2"/>
  <c r="K4" i="2"/>
  <c r="J4" i="2"/>
  <c r="I4" i="2"/>
  <c r="K3" i="2"/>
  <c r="J3" i="2"/>
  <c r="I3" i="2"/>
  <c r="K2" i="2"/>
  <c r="J2" i="2"/>
  <c r="I2" i="2"/>
  <c r="F1" i="2"/>
  <c r="G1" i="2"/>
  <c r="H1" i="2"/>
  <c r="I1" i="2"/>
  <c r="J1" i="2"/>
  <c r="K1" i="2"/>
  <c r="E1" i="2"/>
  <c r="D12" i="2"/>
  <c r="D13" i="2"/>
  <c r="D14" i="2"/>
  <c r="D15" i="2"/>
  <c r="D1" i="2"/>
  <c r="C1" i="2"/>
  <c r="B1" i="2"/>
  <c r="I15" i="1"/>
  <c r="I14" i="1"/>
  <c r="H13" i="1"/>
  <c r="H12" i="1"/>
  <c r="I12" i="2" s="1"/>
  <c r="B13" i="1"/>
  <c r="C13" i="2" s="1"/>
  <c r="B14" i="1"/>
  <c r="C14" i="2" s="1"/>
  <c r="B15" i="1"/>
  <c r="C15" i="2" s="1"/>
  <c r="B12" i="1"/>
  <c r="C12" i="2" s="1"/>
  <c r="A12" i="1"/>
  <c r="B12" i="2" s="1"/>
  <c r="A13" i="1"/>
  <c r="B13" i="2" s="1"/>
  <c r="A14" i="1"/>
  <c r="B14" i="2" s="1"/>
  <c r="A15" i="1"/>
  <c r="B15" i="2" s="1"/>
  <c r="C2" i="1"/>
  <c r="D2" i="2" s="1"/>
  <c r="C5" i="1"/>
  <c r="D5" i="2" s="1"/>
  <c r="C6" i="1"/>
  <c r="D6" i="2" s="1"/>
  <c r="C7" i="1"/>
  <c r="D7" i="2" s="1"/>
  <c r="C11" i="1"/>
  <c r="D11" i="2" s="1"/>
  <c r="D8" i="1"/>
  <c r="C8" i="1" s="1"/>
  <c r="D8" i="2" s="1"/>
  <c r="D9" i="1"/>
  <c r="C9" i="1" s="1"/>
  <c r="D9" i="2" s="1"/>
  <c r="D10" i="1"/>
  <c r="E10" i="2" s="1"/>
  <c r="D11" i="1"/>
  <c r="E11" i="2" s="1"/>
  <c r="D7" i="1"/>
  <c r="E7" i="2" s="1"/>
  <c r="D3" i="1"/>
  <c r="C3" i="1" s="1"/>
  <c r="D3" i="2" s="1"/>
  <c r="D4" i="1"/>
  <c r="C4" i="1" s="1"/>
  <c r="D4" i="2" s="1"/>
  <c r="D5" i="1"/>
  <c r="E5" i="2" s="1"/>
  <c r="D6" i="1"/>
  <c r="E6" i="2" s="1"/>
  <c r="D2" i="1"/>
  <c r="E2" i="2" s="1"/>
  <c r="B8" i="1"/>
  <c r="C8" i="2" s="1"/>
  <c r="B9" i="1"/>
  <c r="C9" i="2" s="1"/>
  <c r="B10" i="1"/>
  <c r="C10" i="2" s="1"/>
  <c r="B11" i="1"/>
  <c r="C11" i="2" s="1"/>
  <c r="B7" i="1"/>
  <c r="C7" i="2" s="1"/>
  <c r="B3" i="1"/>
  <c r="C3" i="2" s="1"/>
  <c r="B4" i="1"/>
  <c r="C4" i="2" s="1"/>
  <c r="B5" i="1"/>
  <c r="C5" i="2" s="1"/>
  <c r="B6" i="1"/>
  <c r="C6" i="2" s="1"/>
  <c r="B2" i="1"/>
  <c r="C2" i="2" s="1"/>
  <c r="A3" i="1"/>
  <c r="B3" i="2" s="1"/>
  <c r="A4" i="1"/>
  <c r="B4" i="2" s="1"/>
  <c r="A5" i="1"/>
  <c r="B5" i="2" s="1"/>
  <c r="A6" i="1"/>
  <c r="B6" i="2" s="1"/>
  <c r="A7" i="1"/>
  <c r="B7" i="2" s="1"/>
  <c r="A8" i="1"/>
  <c r="B8" i="2" s="1"/>
  <c r="A9" i="1"/>
  <c r="B9" i="2" s="1"/>
  <c r="A10" i="1"/>
  <c r="B10" i="2" s="1"/>
  <c r="A11" i="1"/>
  <c r="B11" i="2" s="1"/>
  <c r="A2" i="1"/>
  <c r="B2" i="2" s="1"/>
  <c r="C10" i="1" l="1"/>
  <c r="D10" i="2" s="1"/>
  <c r="E8" i="2"/>
  <c r="E4" i="2"/>
  <c r="E3" i="2"/>
  <c r="AG70" i="38"/>
  <c r="AM78" i="1"/>
  <c r="AJ41" i="1" l="1"/>
  <c r="AE41" i="1"/>
  <c r="AF47" i="1" l="1"/>
  <c r="AC47" i="1"/>
  <c r="F11" i="1" l="1"/>
  <c r="G11" i="2" s="1"/>
  <c r="F9" i="1"/>
  <c r="G9" i="2" s="1"/>
  <c r="F10" i="1"/>
  <c r="G10" i="2" s="1"/>
  <c r="F8" i="1"/>
  <c r="G8" i="2" s="1"/>
  <c r="F7" i="1"/>
  <c r="G7" i="2" s="1"/>
  <c r="F3" i="1"/>
  <c r="G3" i="2" s="1"/>
  <c r="F2" i="1"/>
  <c r="G2" i="2" s="1"/>
  <c r="F4" i="1"/>
  <c r="G4" i="2" s="1"/>
  <c r="F5" i="1"/>
  <c r="G5" i="2" s="1"/>
  <c r="F6" i="1"/>
  <c r="G6" i="2" s="1"/>
  <c r="AO64" i="1"/>
  <c r="AH63" i="1"/>
  <c r="AM64" i="1"/>
  <c r="AC63" i="1"/>
  <c r="AF48" i="1"/>
  <c r="AC48" i="1"/>
  <c r="AG31" i="1"/>
  <c r="AE31" i="1"/>
  <c r="AG25" i="1"/>
  <c r="AE25" i="1"/>
  <c r="G11" i="1" l="1"/>
  <c r="H11" i="2" s="1"/>
  <c r="G5" i="1"/>
  <c r="H5" i="2" s="1"/>
  <c r="G8" i="1"/>
  <c r="H8" i="2" s="1"/>
  <c r="G7" i="1"/>
  <c r="H7" i="2" s="1"/>
  <c r="G6" i="1"/>
  <c r="H6" i="2" s="1"/>
  <c r="G9" i="1"/>
  <c r="H9" i="2" s="1"/>
  <c r="G3" i="1"/>
  <c r="H3" i="2" s="1"/>
  <c r="G2" i="1"/>
  <c r="H2" i="2" s="1"/>
  <c r="G10" i="1"/>
  <c r="H10" i="2" s="1"/>
  <c r="G4" i="1"/>
  <c r="H4" i="2" s="1"/>
  <c r="AQ25" i="1"/>
  <c r="AF44" i="1"/>
  <c r="AC44" i="1"/>
  <c r="E10" i="1" l="1"/>
  <c r="F10" i="2" s="1"/>
  <c r="E7" i="1"/>
  <c r="F7" i="2" s="1"/>
  <c r="E11" i="1"/>
  <c r="F11" i="2" s="1"/>
  <c r="E8" i="1"/>
  <c r="F8" i="2" s="1"/>
  <c r="E9" i="1"/>
  <c r="F9" i="2" s="1"/>
  <c r="AC51" i="1"/>
  <c r="E5" i="1"/>
  <c r="F5" i="2" s="1"/>
  <c r="E6" i="1"/>
  <c r="F6" i="2" s="1"/>
  <c r="E3" i="1"/>
  <c r="F3" i="2" s="1"/>
  <c r="E2" i="1"/>
  <c r="F2" i="2" s="1"/>
  <c r="E4" i="1"/>
  <c r="F4" i="2" s="1"/>
  <c r="AF45" i="1"/>
  <c r="AP64" i="1" s="1"/>
  <c r="AG70" i="1" s="1"/>
  <c r="AH51" i="1"/>
  <c r="AC45" i="1"/>
  <c r="AN64" i="1" s="1"/>
  <c r="AC70" i="1" l="1"/>
</calcChain>
</file>

<file path=xl/sharedStrings.xml><?xml version="1.0" encoding="utf-8"?>
<sst xmlns="http://schemas.openxmlformats.org/spreadsheetml/2006/main" count="791" uniqueCount="108">
  <si>
    <t>FIN</t>
  </si>
  <si>
    <t>Nom</t>
  </si>
  <si>
    <t>Club</t>
  </si>
  <si>
    <t>Equipe</t>
  </si>
  <si>
    <t>But</t>
  </si>
  <si>
    <t>Activité / n° de Feuil</t>
  </si>
  <si>
    <t>Handball à 4</t>
  </si>
  <si>
    <t xml:space="preserve">Classe : </t>
  </si>
  <si>
    <t>C_6ème</t>
  </si>
  <si>
    <t xml:space="preserve">Equipe observée : </t>
  </si>
  <si>
    <t>Elève  6</t>
  </si>
  <si>
    <t>vs</t>
  </si>
  <si>
    <t>Critères</t>
  </si>
  <si>
    <t>OBSERVATION</t>
  </si>
  <si>
    <t>Possessions</t>
  </si>
  <si>
    <t>Tir (cadré)</t>
  </si>
  <si>
    <t>Perte de balle</t>
  </si>
  <si>
    <t>Score</t>
  </si>
  <si>
    <t>Arbitre</t>
  </si>
  <si>
    <t>de Zone</t>
  </si>
  <si>
    <t>de terrain</t>
  </si>
  <si>
    <t>Arbitres</t>
  </si>
  <si>
    <t>Non concerné</t>
  </si>
  <si>
    <t>de Zones</t>
  </si>
  <si>
    <t>Quelques erreurs et oublis</t>
  </si>
  <si>
    <t>Décisions et gestes justes</t>
  </si>
  <si>
    <t>de Terrain</t>
  </si>
  <si>
    <t>Fiable et dans l'explication</t>
  </si>
  <si>
    <t>Porter le danger</t>
  </si>
  <si>
    <t>Classe :</t>
  </si>
  <si>
    <t>Critère 7</t>
  </si>
  <si>
    <t>Critère 8</t>
  </si>
  <si>
    <t>Critère 9</t>
  </si>
  <si>
    <t>Critère 10</t>
  </si>
  <si>
    <t>Critère 11</t>
  </si>
  <si>
    <t>Critère 12</t>
  </si>
  <si>
    <t>Critère 13</t>
  </si>
  <si>
    <t>Critère 14</t>
  </si>
  <si>
    <t>Critère 15</t>
  </si>
  <si>
    <t>D_3ème</t>
  </si>
  <si>
    <t>Elève 1</t>
  </si>
  <si>
    <t>Elève 2</t>
  </si>
  <si>
    <t>Elève 3</t>
  </si>
  <si>
    <t>Elève 4</t>
  </si>
  <si>
    <t>Elève 5</t>
  </si>
  <si>
    <t>Elève 6</t>
  </si>
  <si>
    <t>Elève 7</t>
  </si>
  <si>
    <t>Elève 8</t>
  </si>
  <si>
    <t>Elève 9</t>
  </si>
  <si>
    <t>Elève 10</t>
  </si>
  <si>
    <t>Elève 11</t>
  </si>
  <si>
    <t>Elève 12</t>
  </si>
  <si>
    <t>Elève 13</t>
  </si>
  <si>
    <t>Elève 14</t>
  </si>
  <si>
    <t>Elève 15</t>
  </si>
  <si>
    <t>Elève 16</t>
  </si>
  <si>
    <t>Elève 17</t>
  </si>
  <si>
    <t>Efficacité</t>
  </si>
  <si>
    <t>Tirs</t>
  </si>
  <si>
    <t>Buts</t>
  </si>
  <si>
    <t>Tirs et buts</t>
  </si>
  <si>
    <t>Pertes de balle</t>
  </si>
  <si>
    <t>Pertes de balles</t>
  </si>
  <si>
    <t>Porter le danger (accéder à la zone favorable de marque)</t>
  </si>
  <si>
    <t>Efficacité au tir</t>
  </si>
  <si>
    <t>Conseils</t>
  </si>
  <si>
    <t>Ligne</t>
  </si>
  <si>
    <t>Colonne</t>
  </si>
  <si>
    <t>Equipe de gauche</t>
  </si>
  <si>
    <t>Equipe de droite</t>
  </si>
  <si>
    <t>STATISTIQUES &amp; CONSEILS</t>
  </si>
  <si>
    <t>Le pourcentage de pertes est intéressant. Continuer à écarter le jeu sur les extérieurs. Varier vitesses et directions pour vous démarquer. Certains choix de passes peuvent être réalisés encore plus vite et ne tirez qu'en position favorable !</t>
  </si>
  <si>
    <t>Le pourcentage de pertes peut-être encore amélioré. Continuer à écarter le jeu sur les extérieurs. Ne dribblez que s'il n'y a pas de solution de passe vers l'avant et que l'espace est libre. Varier vitesses et directions pour vous démarquer. Certains choix de passes peuvent être réalisés plus vite et ne tirez qu'en position favorable !</t>
  </si>
  <si>
    <t>Encore trop de pertes de balles, passez davantage par les côtés. Attrapez la balle et courrez sans dribbler. Ne dribblez que s'il n'y a pas de solution de passe vers l'avant et que l'espace est libre. Varier vitesses et directions pour vous démarquer. Ne tenter pas de passes impossibles et ne tirez qu'en position favorable !</t>
  </si>
  <si>
    <t>Trop de pertes de balles, passez davantage par les côtés. Attrapez la balle et courrez sans dribbler. Ne dribblez que s'il n'y a pas de solution de passe vers l'avant et que l'espace est libre. Varier vitesses et directions pour vous démarquer. Ne tenter pas de passes impossibles et ne tirez qu'en position favorable !</t>
  </si>
  <si>
    <t>Bien trop de pertes de balles. Avancez sans dribbler. Prenez le temps nécessaire pour faire le bon choix. Varier vitesses et directions pour vous démarquer. Ne tenter pas de passes impossibles et ne tirez qu'en position favorable !</t>
  </si>
  <si>
    <t>Beaucoup trop de pertes de balles. Avancez sans dribbler. Prenez le temps nécessaire pour faire le bon choix. Varier vitesses et directions pour vous démarquer. Ne tenter pas de passes impossibles et ne tirez qu'en position favorable !</t>
  </si>
  <si>
    <t>Encore trop de pertes de balles, passez davantage par les côtés.Attrapez la balle et courrez sans dribbler. Ne dribblez que s'il n'y a pas de solution de passe vers l'avant et que l'espace est libre. Varier vitesses et directions pour vous démarquer. Ne tenter pas de passes impossibles et ne tirez qu'en position favorable !</t>
  </si>
  <si>
    <t>Le pourcentage de pertes est intéressant. Continuer à écarter le jeu sur les extérieurs. Varier vitesses et directions pour vous démarquer. Certains choix de passes peuvent être réalisés encore plus vite et et ne tirez qu'en position favorable !</t>
  </si>
  <si>
    <t>Beaucoup trop de pertes de balles. Avancez sans dribbler. Prenez le temps nécessaire pour faire le bon choix. Varier vitesses et directions pour vous démarquer. Ne tenter pas de passes impossibles</t>
  </si>
  <si>
    <t>Le pourcentage de pertes est intéressant. Continuer à écarter le jeu sur les extérieurs. Varier vitesses et directions pour vous démarquer. Certains choix de passes peuvent être réalisés encore plus vite. Efficacité au tir intéressante</t>
  </si>
  <si>
    <t>Le pourcentage de pertes peut-être encore amélioré. Continuer à écarter le jeu sur les extérieurs. Ne dribblez que s'il n'y a pas de solution de passe vers l'avant et que l'espace est libre. Varier vitesses et directions pour vous démarquer. Certains choix de passes peuvent être réalisés plus vite. Efficacité au tir intéressante</t>
  </si>
  <si>
    <t>Encore trop de pertes de balles, passez davantage par les côtés. Attrapez la balle et courrez sans dribbler. Ne dribblez que s'il n'y a pas de solution de passe vers l'avant et que l'espace est libre. Varier vitesses et directions pour vous démarquer. Ne tenter pas de passes impossibles. Efficacité au tir intéressante</t>
  </si>
  <si>
    <t>Trop de pertes de balles, passez davantage par les côtés. Attrapez la balle et courrez sans dribbler. Ne dribblez que s'il n'y a pas de solution de passe vers l'avant et que l'espace est libre. Varier vitesses et directions pour vous démarquer. Ne tenter pas de passes impossibles. Efficacité au tir intéressante</t>
  </si>
  <si>
    <t>Bien trop de pertes de balles. Avancez sans dribbler. Prenez le temps nécessaire pour faire le bon choix. Varier vitesses et directions pour vous démarquer. Ne tenter pas de passes impossibles. Efficacité au tir intéressante</t>
  </si>
  <si>
    <t>Beaucoup trop de pertes de balles. Avancez sans dribbler. Prenez le temps nécessaire pour faire le bon choix. Varier vitesses et directions pour vous démarquer. Ne tenter pas de passes impossibles. Efficacité au tir intéressante</t>
  </si>
  <si>
    <t>Le pourcentage de pertes est intéressant. Continuer à écarter le jeu sur les extérieurs. Varier vitesses et directions pour vous démarquer. Certains choix de passes peuvent être réalisés encore plus vite. Bonne efficacité au tir</t>
  </si>
  <si>
    <t>Le pourcentage de pertes peut-être encore amélioré. Continuer à écarter le jeu sur les extérieurs. Ne dribblez que s'il n'y a pas de solution de passe vers l'avant et que l'espace est libre. Varier vitesses et directions pour vous démarquer. Certains choix de passes peuvent être réalisés plus vite. Bonne efficacité au tir</t>
  </si>
  <si>
    <t>Encore trop de pertes de balles, passez davantage par les côtés. Attrapez la balle et courrez sans dribbler. Ne dribblez que s'il n'y a pas de solution de passe vers l'avant et que l'espace est libre. Varier vitesses et directions pour vous démarquer. Ne tenter pas de passes impossibles. Bonne efficacité au tir</t>
  </si>
  <si>
    <t>Trop de pertes de balles, passez davantage par les côtés. Attrapez la balle et courrez sans dribbler. Ne dribblez que s'il n'y a pas de solution de passe vers l'avant et que l'espace est libre. Varier vitesses et directions pour vous démarquer. Ne tenter pas de passes impossibles. Bonne efficacité au tir</t>
  </si>
  <si>
    <t>Bien trop de pertes de balles. Avancez sans dribbler. Prenez le temps nécessaire pour faire le bon choix. Varier vitesses et directions pour vous démarquer. Ne tenter pas de passes impossibles. Bonne efficacité au tir</t>
  </si>
  <si>
    <t>Beaucoup trop de pertes de balles. Avancez sans dribbler. Prenez le temps nécessaire pour faire le bon choix. Varier vitesses et directions pour vous démarquer. Ne tenter pas de passes impossibles. Bonne efficacité au tir</t>
  </si>
  <si>
    <t>Trop de précipitations et de dribbles tête baissée</t>
  </si>
  <si>
    <t xml:space="preserve">Porter le danger </t>
  </si>
  <si>
    <t xml:space="preserve">Efficacité au tir </t>
  </si>
  <si>
    <t>%</t>
  </si>
  <si>
    <t>Nos Objectifs</t>
  </si>
  <si>
    <t>Pts Vict</t>
  </si>
  <si>
    <t>Zone Arbitre</t>
  </si>
  <si>
    <t>Centre Arbitre</t>
  </si>
  <si>
    <t>…</t>
  </si>
  <si>
    <t>https://tube-education-physique-et-sportive.apps.education.fr/w/c5rMBodTgQvp1mNdtLNxQo</t>
  </si>
  <si>
    <r>
      <t xml:space="preserve">Handball à 4 -scénario pédagogique-application Excel </t>
    </r>
    <r>
      <rPr>
        <i/>
        <sz val="14"/>
        <color theme="1"/>
        <rFont val="Calibri"/>
        <family val="2"/>
        <scheme val="minor"/>
      </rPr>
      <t>(lien Tube Education)</t>
    </r>
  </si>
  <si>
    <t>Aide à la prise de décision collective et individuelle : "projet de jeu"</t>
  </si>
  <si>
    <t>Hors connexion</t>
  </si>
  <si>
    <t>Feed-back immédiat : graphiques et conseils en fonction d'objectifs que les élèves se fixent</t>
  </si>
  <si>
    <t>Critères et observables collectifs</t>
  </si>
  <si>
    <t>Remontées (dans le classeur GAIN EPS) individuelles des données parce que pilotées par les noms et prénoms exacts de nos élèves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</si>
</sst>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theme="0"/>
      <name val="Calibri"/>
      <family val="2"/>
      <scheme val="minor"/>
    </font>
    <font>
      <sz val="11"/>
      <name val="Calibri"/>
      <family val="2"/>
      <scheme val="minor"/>
    </font>
    <font>
      <sz val="11"/>
      <name val="Roboto Black"/>
    </font>
    <font>
      <b/>
      <sz val="11"/>
      <color theme="0"/>
      <name val="Calibri"/>
      <family val="2"/>
      <scheme val="minor"/>
    </font>
    <font>
      <b/>
      <sz val="11"/>
      <color theme="1"/>
      <name val="Calibri"/>
      <family val="2"/>
      <scheme val="minor"/>
    </font>
    <font>
      <b/>
      <sz val="12"/>
      <color theme="0"/>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2"/>
      <color theme="1"/>
      <name val="Calibri"/>
      <family val="2"/>
      <scheme val="minor"/>
    </font>
    <font>
      <sz val="14"/>
      <name val="Calibri"/>
      <family val="2"/>
      <scheme val="minor"/>
    </font>
    <font>
      <b/>
      <i/>
      <sz val="14"/>
      <color rgb="FF13213D"/>
      <name val="Calibri"/>
      <family val="2"/>
      <scheme val="minor"/>
    </font>
    <font>
      <b/>
      <sz val="12"/>
      <name val="Calibri"/>
      <family val="2"/>
      <scheme val="minor"/>
    </font>
    <font>
      <sz val="11"/>
      <color rgb="FFE1E5EB"/>
      <name val="Calibri"/>
      <family val="2"/>
      <scheme val="minor"/>
    </font>
    <font>
      <sz val="12"/>
      <color theme="0"/>
      <name val="Calibri"/>
      <family val="2"/>
      <scheme val="minor"/>
    </font>
    <font>
      <sz val="12"/>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sz val="48"/>
      <name val="Calibri"/>
      <family val="2"/>
      <scheme val="minor"/>
    </font>
    <font>
      <b/>
      <sz val="18"/>
      <color theme="1"/>
      <name val="Calibri"/>
      <family val="2"/>
      <scheme val="minor"/>
    </font>
    <font>
      <sz val="18"/>
      <color theme="1"/>
      <name val="Calibri"/>
      <family val="2"/>
      <scheme val="minor"/>
    </font>
    <font>
      <b/>
      <sz val="14"/>
      <name val="Calibri"/>
      <family val="2"/>
      <scheme val="minor"/>
    </font>
    <font>
      <b/>
      <i/>
      <sz val="14"/>
      <color theme="1"/>
      <name val="Calibri"/>
      <family val="2"/>
      <scheme val="minor"/>
    </font>
    <font>
      <sz val="36"/>
      <color theme="1"/>
      <name val="Calibri"/>
      <family val="2"/>
      <scheme val="minor"/>
    </font>
    <font>
      <b/>
      <sz val="26"/>
      <name val="Calibri"/>
      <family val="2"/>
      <scheme val="minor"/>
    </font>
    <font>
      <b/>
      <sz val="16"/>
      <name val="Calibri"/>
      <family val="2"/>
      <scheme val="minor"/>
    </font>
    <font>
      <sz val="16"/>
      <name val="Calibri"/>
      <family val="2"/>
      <scheme val="minor"/>
    </font>
    <font>
      <b/>
      <sz val="16"/>
      <color rgb="FF13213D"/>
      <name val="Calibri"/>
      <family val="2"/>
      <scheme val="minor"/>
    </font>
    <font>
      <b/>
      <sz val="20"/>
      <name val="Calibri"/>
      <family val="2"/>
      <scheme val="minor"/>
    </font>
    <font>
      <b/>
      <sz val="26"/>
      <color theme="1"/>
      <name val="Calibri"/>
      <family val="2"/>
      <scheme val="minor"/>
    </font>
    <font>
      <b/>
      <sz val="18"/>
      <name val="Calibri"/>
      <family val="2"/>
      <scheme val="minor"/>
    </font>
    <font>
      <b/>
      <sz val="10"/>
      <name val="Calibri"/>
      <family val="2"/>
      <scheme val="minor"/>
    </font>
    <font>
      <sz val="10"/>
      <name val="Calibri"/>
      <family val="2"/>
      <scheme val="minor"/>
    </font>
    <font>
      <b/>
      <u/>
      <sz val="14"/>
      <name val="Calibri"/>
      <family val="2"/>
      <scheme val="minor"/>
    </font>
    <font>
      <sz val="11"/>
      <color theme="4" tint="0.79998168889431442"/>
      <name val="Calibri"/>
      <family val="2"/>
      <scheme val="minor"/>
    </font>
    <font>
      <u/>
      <sz val="11"/>
      <color theme="10"/>
      <name val="Calibri"/>
      <family val="2"/>
      <scheme val="minor"/>
    </font>
    <font>
      <i/>
      <sz val="14"/>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theme="9" tint="-0.499984740745262"/>
        <bgColor indexed="64"/>
      </patternFill>
    </fill>
    <fill>
      <patternFill patternType="solid">
        <fgColor theme="3" tint="0.39997558519241921"/>
        <bgColor indexed="64"/>
      </patternFill>
    </fill>
    <fill>
      <patternFill patternType="solid">
        <fgColor theme="1" tint="4.9989318521683403E-2"/>
        <bgColor indexed="64"/>
      </patternFill>
    </fill>
    <fill>
      <patternFill patternType="solid">
        <fgColor rgb="FFF0F3F6"/>
        <bgColor indexed="64"/>
      </patternFill>
    </fill>
    <fill>
      <patternFill patternType="solid">
        <fgColor theme="1"/>
        <bgColor indexed="64"/>
      </patternFill>
    </fill>
    <fill>
      <patternFill patternType="solid">
        <fgColor theme="7" tint="0.39997558519241921"/>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ck">
        <color auto="1"/>
      </left>
      <right/>
      <top/>
      <bottom/>
      <diagonal/>
    </border>
    <border>
      <left/>
      <right/>
      <top style="dashed">
        <color auto="1"/>
      </top>
      <bottom/>
      <diagonal/>
    </border>
    <border>
      <left style="thick">
        <color auto="1"/>
      </left>
      <right/>
      <top style="dashed">
        <color auto="1"/>
      </top>
      <bottom/>
      <diagonal/>
    </border>
    <border>
      <left/>
      <right/>
      <top/>
      <bottom style="dashed">
        <color auto="1"/>
      </bottom>
      <diagonal/>
    </border>
    <border>
      <left style="thick">
        <color auto="1"/>
      </left>
      <right/>
      <top/>
      <bottom style="dashed">
        <color auto="1"/>
      </bottom>
      <diagonal/>
    </border>
  </borders>
  <cellStyleXfs count="2">
    <xf numFmtId="0" fontId="0" fillId="0" borderId="0"/>
    <xf numFmtId="0" fontId="37" fillId="0" borderId="0" applyNumberFormat="0" applyFill="0" applyBorder="0" applyAlignment="0" applyProtection="0"/>
  </cellStyleXfs>
  <cellXfs count="152">
    <xf numFmtId="0" fontId="0" fillId="0" borderId="0" xfId="0"/>
    <xf numFmtId="0" fontId="2" fillId="0" borderId="0" xfId="0" applyFont="1" applyAlignment="1">
      <alignment horizontal="left" vertical="center"/>
    </xf>
    <xf numFmtId="0" fontId="2" fillId="0" borderId="0" xfId="0" applyFont="1" applyAlignment="1" applyProtection="1">
      <alignment horizontal="left" vertical="center"/>
    </xf>
    <xf numFmtId="0" fontId="6" fillId="5" borderId="1" xfId="0" applyFont="1" applyFill="1" applyBorder="1" applyAlignment="1">
      <alignment horizontal="left" vertical="center"/>
    </xf>
    <xf numFmtId="0" fontId="6" fillId="5" borderId="1" xfId="0" applyFont="1" applyFill="1" applyBorder="1"/>
    <xf numFmtId="0" fontId="2" fillId="3" borderId="1" xfId="0" applyFont="1" applyFill="1" applyBorder="1" applyAlignment="1" applyProtection="1">
      <alignment horizontal="left" vertical="center"/>
    </xf>
    <xf numFmtId="0" fontId="4" fillId="4" borderId="1" xfId="0" applyFont="1" applyFill="1" applyBorder="1" applyAlignment="1" applyProtection="1">
      <alignment horizontal="left" vertical="center"/>
    </xf>
    <xf numFmtId="0" fontId="0" fillId="0" borderId="0" xfId="0" applyFont="1" applyAlignment="1" applyProtection="1">
      <alignment horizontal="left" vertical="center"/>
    </xf>
    <xf numFmtId="0" fontId="2" fillId="7" borderId="0" xfId="0" applyFont="1" applyFill="1" applyAlignment="1" applyProtection="1">
      <alignment horizontal="left" vertical="center"/>
    </xf>
    <xf numFmtId="0" fontId="2" fillId="8" borderId="0" xfId="0" applyFont="1" applyFill="1" applyAlignment="1" applyProtection="1">
      <alignment horizontal="left" vertical="center"/>
    </xf>
    <xf numFmtId="0" fontId="0" fillId="8" borderId="0" xfId="0" applyFont="1" applyFill="1" applyAlignment="1" applyProtection="1">
      <alignment horizontal="left" vertical="center"/>
    </xf>
    <xf numFmtId="0" fontId="11" fillId="6" borderId="0" xfId="0" applyFont="1" applyFill="1" applyBorder="1" applyAlignment="1" applyProtection="1">
      <alignment horizontal="left" vertical="center"/>
    </xf>
    <xf numFmtId="0" fontId="2" fillId="0" borderId="0" xfId="0" applyFont="1" applyFill="1" applyAlignment="1" applyProtection="1">
      <alignment horizontal="left" vertical="center"/>
    </xf>
    <xf numFmtId="0" fontId="3" fillId="0" borderId="0" xfId="0" applyFont="1" applyAlignment="1" applyProtection="1">
      <alignment horizontal="left" vertical="center"/>
    </xf>
    <xf numFmtId="0" fontId="6" fillId="2" borderId="0" xfId="0" applyFont="1" applyFill="1" applyAlignment="1">
      <alignment horizontal="left" vertical="center"/>
    </xf>
    <xf numFmtId="0" fontId="2" fillId="2" borderId="0" xfId="0" applyFont="1" applyFill="1" applyAlignment="1">
      <alignment horizontal="left" vertical="center"/>
    </xf>
    <xf numFmtId="0" fontId="0" fillId="8" borderId="0" xfId="0" applyFont="1" applyFill="1" applyAlignment="1" applyProtection="1">
      <alignment horizontal="left" vertical="center"/>
    </xf>
    <xf numFmtId="0" fontId="13" fillId="2" borderId="0" xfId="0" applyFont="1" applyFill="1" applyAlignment="1">
      <alignment horizontal="left" vertical="center"/>
    </xf>
    <xf numFmtId="0" fontId="10" fillId="2" borderId="0" xfId="0" applyFont="1" applyFill="1" applyAlignment="1">
      <alignment horizontal="left" vertical="center"/>
    </xf>
    <xf numFmtId="0" fontId="0" fillId="2" borderId="0" xfId="0" applyFill="1" applyAlignment="1">
      <alignment horizontal="left" vertical="center"/>
    </xf>
    <xf numFmtId="0" fontId="15" fillId="9"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2" fillId="9" borderId="0" xfId="0" applyFont="1" applyFill="1" applyBorder="1" applyAlignment="1" applyProtection="1">
      <alignment horizontal="left" vertical="center"/>
    </xf>
    <xf numFmtId="0" fontId="0" fillId="9" borderId="0" xfId="0" applyFont="1" applyFill="1" applyAlignment="1" applyProtection="1">
      <alignment horizontal="left" vertical="center"/>
    </xf>
    <xf numFmtId="0" fontId="2" fillId="14" borderId="0" xfId="0" applyFont="1" applyFill="1" applyBorder="1" applyAlignment="1" applyProtection="1">
      <alignment horizontal="left" vertical="center"/>
    </xf>
    <xf numFmtId="0" fontId="0" fillId="14" borderId="0" xfId="0" applyFont="1" applyFill="1" applyAlignment="1" applyProtection="1">
      <alignment horizontal="left" vertical="center"/>
    </xf>
    <xf numFmtId="0" fontId="0" fillId="14" borderId="0" xfId="0" applyFont="1" applyFill="1" applyBorder="1" applyAlignment="1" applyProtection="1">
      <alignment horizontal="left" vertical="center"/>
    </xf>
    <xf numFmtId="0" fontId="2" fillId="14" borderId="0" xfId="0" applyFont="1" applyFill="1" applyAlignment="1" applyProtection="1">
      <alignment horizontal="left" vertical="center"/>
    </xf>
    <xf numFmtId="0" fontId="5" fillId="14" borderId="0" xfId="0" applyFont="1" applyFill="1" applyBorder="1" applyAlignment="1" applyProtection="1">
      <alignment horizontal="left" vertical="center"/>
    </xf>
    <xf numFmtId="0" fontId="14" fillId="14" borderId="0" xfId="0" applyFont="1" applyFill="1" applyBorder="1" applyAlignment="1" applyProtection="1">
      <alignment horizontal="center" vertical="center"/>
      <protection locked="0"/>
    </xf>
    <xf numFmtId="0" fontId="1" fillId="14" borderId="0" xfId="0" applyFont="1" applyFill="1" applyBorder="1" applyAlignment="1" applyProtection="1">
      <alignment horizontal="left" vertical="center"/>
    </xf>
    <xf numFmtId="0" fontId="0" fillId="14" borderId="0" xfId="0" applyFont="1" applyFill="1" applyBorder="1" applyAlignment="1" applyProtection="1">
      <alignment horizontal="center" vertical="center"/>
    </xf>
    <xf numFmtId="0" fontId="0" fillId="14" borderId="0" xfId="0" applyFont="1" applyFill="1" applyBorder="1" applyAlignment="1" applyProtection="1">
      <alignment vertical="center"/>
    </xf>
    <xf numFmtId="0" fontId="24" fillId="14" borderId="0" xfId="0" applyFont="1" applyFill="1" applyBorder="1" applyAlignment="1" applyProtection="1">
      <alignment horizontal="left" vertical="center"/>
    </xf>
    <xf numFmtId="0" fontId="18" fillId="14" borderId="0" xfId="0" applyFont="1" applyFill="1" applyBorder="1" applyAlignment="1" applyProtection="1">
      <alignment horizontal="left" vertical="center"/>
    </xf>
    <xf numFmtId="0" fontId="11" fillId="14" borderId="0" xfId="0" applyFont="1" applyFill="1" applyBorder="1" applyAlignment="1" applyProtection="1">
      <alignment horizontal="left" vertical="center"/>
    </xf>
    <xf numFmtId="0" fontId="12" fillId="14" borderId="0" xfId="0" applyFont="1" applyFill="1" applyBorder="1" applyAlignment="1" applyProtection="1">
      <alignment horizontal="center" vertical="center"/>
    </xf>
    <xf numFmtId="0" fontId="2" fillId="14" borderId="0" xfId="0" applyFont="1" applyFill="1" applyBorder="1" applyAlignment="1" applyProtection="1">
      <alignment vertical="center"/>
    </xf>
    <xf numFmtId="0" fontId="2" fillId="14" borderId="0" xfId="0" applyFont="1" applyFill="1" applyBorder="1" applyAlignment="1" applyProtection="1">
      <alignment horizontal="left" vertical="center"/>
      <protection locked="0"/>
    </xf>
    <xf numFmtId="0" fontId="26" fillId="14" borderId="0" xfId="0" applyFont="1" applyFill="1" applyBorder="1" applyAlignment="1" applyProtection="1">
      <alignment horizontal="center" vertical="center"/>
    </xf>
    <xf numFmtId="0" fontId="11" fillId="14" borderId="0" xfId="0" applyFont="1" applyFill="1" applyBorder="1" applyAlignment="1" applyProtection="1">
      <alignment horizontal="center" vertical="center" wrapText="1"/>
    </xf>
    <xf numFmtId="0" fontId="23" fillId="14" borderId="0" xfId="0" applyFont="1" applyFill="1" applyBorder="1" applyAlignment="1" applyProtection="1">
      <alignment horizontal="center" vertical="center" wrapText="1"/>
    </xf>
    <xf numFmtId="0" fontId="11" fillId="14" borderId="0" xfId="0" applyFont="1" applyFill="1" applyBorder="1" applyAlignment="1" applyProtection="1">
      <alignment horizontal="center" vertical="center" wrapText="1"/>
      <protection locked="0"/>
    </xf>
    <xf numFmtId="0" fontId="9" fillId="14" borderId="0" xfId="0" applyFont="1" applyFill="1" applyBorder="1" applyAlignment="1" applyProtection="1">
      <alignment horizontal="center" vertical="center"/>
      <protection locked="0"/>
    </xf>
    <xf numFmtId="0" fontId="23" fillId="14" borderId="5" xfId="0" applyFont="1" applyFill="1" applyBorder="1" applyAlignment="1" applyProtection="1">
      <alignment horizontal="center" vertical="center" wrapText="1"/>
    </xf>
    <xf numFmtId="0" fontId="27" fillId="10" borderId="2" xfId="0" applyFont="1" applyFill="1" applyBorder="1" applyAlignment="1" applyProtection="1">
      <alignment horizontal="center" vertical="center" wrapText="1"/>
    </xf>
    <xf numFmtId="0" fontId="27" fillId="10" borderId="1" xfId="0" applyFont="1" applyFill="1" applyBorder="1" applyAlignment="1" applyProtection="1">
      <alignment horizontal="center" vertical="center" wrapText="1"/>
    </xf>
    <xf numFmtId="0" fontId="27" fillId="10" borderId="1" xfId="0" applyFont="1" applyFill="1" applyBorder="1" applyAlignment="1" applyProtection="1">
      <alignment horizontal="center" vertical="center" wrapText="1"/>
      <protection locked="0"/>
    </xf>
    <xf numFmtId="0" fontId="27" fillId="14" borderId="0" xfId="0" applyFont="1" applyFill="1" applyBorder="1" applyAlignment="1" applyProtection="1">
      <alignment horizontal="left" vertical="center"/>
      <protection locked="0"/>
    </xf>
    <xf numFmtId="0" fontId="27" fillId="14" borderId="0" xfId="0" applyFont="1" applyFill="1" applyBorder="1" applyAlignment="1" applyProtection="1">
      <alignment horizontal="left" vertical="center"/>
    </xf>
    <xf numFmtId="0" fontId="27" fillId="10" borderId="3" xfId="0" applyFont="1" applyFill="1" applyBorder="1" applyAlignment="1" applyProtection="1">
      <alignment horizontal="center" vertical="center" wrapText="1"/>
      <protection locked="0"/>
    </xf>
    <xf numFmtId="0" fontId="23" fillId="14" borderId="4" xfId="0" applyFont="1" applyFill="1" applyBorder="1" applyAlignment="1" applyProtection="1">
      <alignment horizontal="center" vertical="center" wrapText="1"/>
      <protection locked="0"/>
    </xf>
    <xf numFmtId="0" fontId="2" fillId="14" borderId="5" xfId="0" applyFont="1" applyFill="1" applyBorder="1" applyAlignment="1" applyProtection="1">
      <alignment horizontal="left" vertical="center"/>
    </xf>
    <xf numFmtId="0" fontId="28" fillId="14" borderId="0" xfId="0" applyFont="1" applyFill="1" applyBorder="1" applyAlignment="1" applyProtection="1">
      <alignment horizontal="center" vertical="center"/>
    </xf>
    <xf numFmtId="0" fontId="2" fillId="14" borderId="4" xfId="0" applyFont="1" applyFill="1" applyBorder="1" applyAlignment="1" applyProtection="1">
      <alignment horizontal="left" vertical="center"/>
    </xf>
    <xf numFmtId="0" fontId="9" fillId="14" borderId="0" xfId="0" applyFont="1" applyFill="1" applyBorder="1" applyAlignment="1" applyProtection="1">
      <alignment horizontal="center" vertical="center"/>
    </xf>
    <xf numFmtId="0" fontId="5" fillId="14" borderId="0" xfId="0" applyFont="1" applyFill="1" applyBorder="1" applyAlignment="1" applyProtection="1">
      <alignment horizontal="center" vertical="center" wrapText="1"/>
    </xf>
    <xf numFmtId="0" fontId="7" fillId="14" borderId="0" xfId="0" applyFont="1" applyFill="1" applyBorder="1" applyAlignment="1" applyProtection="1">
      <alignment horizontal="center" vertical="center"/>
      <protection locked="0"/>
    </xf>
    <xf numFmtId="0" fontId="1" fillId="0" borderId="0" xfId="0" applyFont="1" applyAlignment="1" applyProtection="1">
      <alignment horizontal="left" vertical="center"/>
    </xf>
    <xf numFmtId="0" fontId="8" fillId="14" borderId="0" xfId="0" applyFont="1" applyFill="1" applyBorder="1" applyAlignment="1" applyProtection="1">
      <alignment horizontal="center" vertical="center"/>
    </xf>
    <xf numFmtId="0" fontId="7" fillId="14" borderId="0" xfId="0" applyFont="1" applyFill="1" applyBorder="1" applyAlignment="1" applyProtection="1">
      <alignment horizontal="center" vertical="center" wrapText="1"/>
    </xf>
    <xf numFmtId="0" fontId="7" fillId="14" borderId="0" xfId="0" quotePrefix="1" applyFont="1" applyFill="1" applyBorder="1" applyAlignment="1" applyProtection="1">
      <alignment vertical="center"/>
    </xf>
    <xf numFmtId="0" fontId="7" fillId="14" borderId="0" xfId="0" applyFont="1" applyFill="1" applyBorder="1" applyAlignment="1" applyProtection="1">
      <alignment vertical="center"/>
    </xf>
    <xf numFmtId="0" fontId="2" fillId="0" borderId="13" xfId="0" applyFont="1" applyBorder="1" applyAlignment="1" applyProtection="1">
      <alignment horizontal="left" vertical="center"/>
    </xf>
    <xf numFmtId="0" fontId="0" fillId="0" borderId="14" xfId="0" applyFont="1" applyBorder="1" applyAlignment="1" applyProtection="1">
      <alignment horizontal="left" vertical="center"/>
    </xf>
    <xf numFmtId="0" fontId="0" fillId="0" borderId="15" xfId="0" applyFont="1" applyBorder="1" applyAlignment="1" applyProtection="1">
      <alignment horizontal="left" vertical="center"/>
    </xf>
    <xf numFmtId="0" fontId="2" fillId="0" borderId="16"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17" xfId="0" applyFont="1" applyBorder="1" applyAlignment="1" applyProtection="1">
      <alignment horizontal="left" vertical="center"/>
    </xf>
    <xf numFmtId="0" fontId="2" fillId="0" borderId="18" xfId="0" applyFont="1" applyBorder="1" applyAlignment="1" applyProtection="1">
      <alignment horizontal="left" vertical="center"/>
    </xf>
    <xf numFmtId="0" fontId="0" fillId="0" borderId="19" xfId="0" applyFont="1" applyBorder="1" applyAlignment="1" applyProtection="1">
      <alignment horizontal="left" vertical="center"/>
    </xf>
    <xf numFmtId="0" fontId="0" fillId="0" borderId="20" xfId="0" applyFont="1" applyBorder="1" applyAlignment="1" applyProtection="1">
      <alignment horizontal="left" vertical="center"/>
    </xf>
    <xf numFmtId="0" fontId="2" fillId="0" borderId="21" xfId="0" applyFont="1" applyBorder="1" applyAlignment="1" applyProtection="1">
      <alignment horizontal="left" vertical="center"/>
    </xf>
    <xf numFmtId="0" fontId="0" fillId="0" borderId="22" xfId="0" applyFont="1" applyBorder="1" applyAlignment="1" applyProtection="1">
      <alignment horizontal="left" vertical="center"/>
    </xf>
    <xf numFmtId="0" fontId="0" fillId="0" borderId="21" xfId="0" applyFont="1" applyBorder="1" applyAlignment="1" applyProtection="1">
      <alignment horizontal="left" vertical="center"/>
    </xf>
    <xf numFmtId="0" fontId="2" fillId="0" borderId="23" xfId="0" applyFont="1" applyBorder="1" applyAlignment="1" applyProtection="1">
      <alignment horizontal="left" vertical="center"/>
    </xf>
    <xf numFmtId="0" fontId="0" fillId="0" borderId="24" xfId="0" applyFont="1" applyBorder="1" applyAlignment="1" applyProtection="1">
      <alignment horizontal="left" vertical="center"/>
    </xf>
    <xf numFmtId="0" fontId="0" fillId="0" borderId="23" xfId="0" applyFont="1" applyBorder="1" applyAlignment="1" applyProtection="1">
      <alignment horizontal="left" vertical="center"/>
    </xf>
    <xf numFmtId="0" fontId="27" fillId="2" borderId="1" xfId="0" applyFont="1" applyFill="1" applyBorder="1" applyAlignment="1" applyProtection="1">
      <alignment horizontal="center" vertical="center"/>
      <protection locked="0"/>
    </xf>
    <xf numFmtId="0" fontId="21" fillId="13" borderId="2" xfId="0" applyFont="1" applyFill="1" applyBorder="1" applyAlignment="1" applyProtection="1">
      <alignment horizontal="left" vertical="center"/>
      <protection locked="0"/>
    </xf>
    <xf numFmtId="0" fontId="2" fillId="2" borderId="0" xfId="0" applyFont="1" applyFill="1" applyAlignment="1" applyProtection="1">
      <alignment horizontal="left" vertical="center"/>
    </xf>
    <xf numFmtId="0" fontId="33" fillId="2" borderId="0" xfId="0" applyFont="1" applyFill="1" applyBorder="1" applyAlignment="1" applyProtection="1">
      <alignment horizontal="center" vertical="center"/>
      <protection locked="0"/>
    </xf>
    <xf numFmtId="0" fontId="2" fillId="2" borderId="0" xfId="0" applyFont="1" applyFill="1" applyBorder="1" applyAlignment="1" applyProtection="1">
      <alignment horizontal="left" vertical="center"/>
    </xf>
    <xf numFmtId="0" fontId="23" fillId="12" borderId="1" xfId="0" applyFont="1" applyFill="1" applyBorder="1" applyAlignment="1" applyProtection="1">
      <alignment horizontal="center" vertical="center" wrapText="1"/>
    </xf>
    <xf numFmtId="0" fontId="19" fillId="12" borderId="1" xfId="0" applyFont="1" applyFill="1" applyBorder="1" applyAlignment="1" applyProtection="1">
      <alignment horizontal="center" vertical="center" wrapText="1"/>
    </xf>
    <xf numFmtId="0" fontId="2" fillId="14" borderId="27" xfId="0" applyFont="1" applyFill="1" applyBorder="1" applyAlignment="1" applyProtection="1">
      <alignment horizontal="left" vertical="center"/>
    </xf>
    <xf numFmtId="0" fontId="0" fillId="14" borderId="27" xfId="0" applyFont="1" applyFill="1" applyBorder="1" applyAlignment="1" applyProtection="1">
      <alignment horizontal="left" vertical="center"/>
    </xf>
    <xf numFmtId="0" fontId="0" fillId="14" borderId="28" xfId="0" applyFont="1" applyFill="1" applyBorder="1" applyAlignment="1" applyProtection="1">
      <alignment horizontal="left" vertical="center"/>
    </xf>
    <xf numFmtId="0" fontId="0" fillId="14" borderId="29" xfId="0" applyFont="1" applyFill="1" applyBorder="1" applyAlignment="1" applyProtection="1">
      <alignment horizontal="left" vertical="center"/>
    </xf>
    <xf numFmtId="0" fontId="2" fillId="14" borderId="30" xfId="0" applyFont="1" applyFill="1" applyBorder="1" applyAlignment="1" applyProtection="1">
      <alignment horizontal="left" vertical="center"/>
    </xf>
    <xf numFmtId="0" fontId="2" fillId="14" borderId="31" xfId="0" applyFont="1" applyFill="1" applyBorder="1" applyAlignment="1" applyProtection="1">
      <alignment horizontal="left" vertical="center"/>
    </xf>
    <xf numFmtId="0" fontId="22" fillId="2" borderId="1" xfId="0" applyFont="1" applyFill="1" applyBorder="1" applyAlignment="1" applyProtection="1">
      <alignment horizontal="center" vertical="center"/>
      <protection locked="0"/>
    </xf>
    <xf numFmtId="0" fontId="36" fillId="14" borderId="0" xfId="0" applyFont="1" applyFill="1" applyAlignment="1" applyProtection="1">
      <alignment horizontal="left" vertical="center"/>
    </xf>
    <xf numFmtId="0" fontId="23" fillId="2" borderId="1" xfId="0" applyFont="1" applyFill="1" applyBorder="1" applyAlignment="1" applyProtection="1">
      <alignment horizontal="center" vertical="center" wrapText="1"/>
      <protection locked="0"/>
    </xf>
    <xf numFmtId="0" fontId="27" fillId="2" borderId="2" xfId="0" applyFont="1" applyFill="1" applyBorder="1" applyAlignment="1" applyProtection="1">
      <alignment horizontal="center" vertical="center"/>
      <protection locked="0"/>
    </xf>
    <xf numFmtId="0" fontId="27" fillId="2" borderId="3" xfId="0" applyFont="1" applyFill="1" applyBorder="1" applyAlignment="1" applyProtection="1">
      <alignment horizontal="center" vertical="center"/>
      <protection locked="0"/>
    </xf>
    <xf numFmtId="0" fontId="27" fillId="10" borderId="1" xfId="0"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protection locked="0"/>
    </xf>
    <xf numFmtId="0" fontId="16" fillId="14" borderId="1" xfId="0" applyFont="1" applyFill="1" applyBorder="1" applyAlignment="1">
      <alignment horizontal="center" vertical="center" wrapText="1"/>
    </xf>
    <xf numFmtId="0" fontId="2" fillId="13" borderId="0" xfId="0" applyFont="1" applyFill="1" applyAlignment="1">
      <alignment horizontal="center" vertical="center"/>
    </xf>
    <xf numFmtId="0" fontId="2" fillId="13" borderId="1" xfId="0" applyFont="1" applyFill="1" applyBorder="1" applyAlignment="1">
      <alignment horizontal="center" vertical="center"/>
    </xf>
    <xf numFmtId="0" fontId="2" fillId="14" borderId="1" xfId="0" applyFont="1" applyFill="1" applyBorder="1" applyAlignment="1">
      <alignment horizontal="center" vertical="center"/>
    </xf>
    <xf numFmtId="0" fontId="13" fillId="14" borderId="1" xfId="0" applyFont="1" applyFill="1" applyBorder="1" applyAlignment="1">
      <alignment horizontal="center" vertical="center"/>
    </xf>
    <xf numFmtId="0" fontId="37" fillId="16" borderId="0" xfId="1" applyFill="1" applyAlignment="1">
      <alignment horizontal="center"/>
    </xf>
    <xf numFmtId="0" fontId="34" fillId="2" borderId="0" xfId="0" applyFont="1" applyFill="1" applyBorder="1" applyAlignment="1" applyProtection="1">
      <alignment horizontal="left" vertical="center"/>
    </xf>
    <xf numFmtId="0" fontId="36" fillId="14" borderId="0" xfId="0" applyFont="1" applyFill="1" applyAlignment="1" applyProtection="1">
      <alignment horizontal="center" vertical="center"/>
    </xf>
    <xf numFmtId="0" fontId="31" fillId="13" borderId="0" xfId="0" quotePrefix="1" applyFont="1" applyFill="1" applyBorder="1" applyAlignment="1" applyProtection="1">
      <alignment horizontal="center" vertical="center"/>
    </xf>
    <xf numFmtId="0" fontId="27" fillId="13" borderId="3" xfId="0" applyFont="1" applyFill="1" applyBorder="1" applyAlignment="1" applyProtection="1">
      <alignment horizontal="center" vertical="center"/>
    </xf>
    <xf numFmtId="0" fontId="27" fillId="13" borderId="6" xfId="0" applyFont="1" applyFill="1" applyBorder="1" applyAlignment="1" applyProtection="1">
      <alignment horizontal="center" vertical="center"/>
    </xf>
    <xf numFmtId="0" fontId="17" fillId="2" borderId="3" xfId="0" applyFont="1" applyFill="1" applyBorder="1" applyAlignment="1" applyProtection="1">
      <alignment horizontal="center" vertical="center" wrapText="1"/>
      <protection locked="0"/>
    </xf>
    <xf numFmtId="0" fontId="17" fillId="2" borderId="6"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27" fillId="10" borderId="1"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protection locked="0"/>
    </xf>
    <xf numFmtId="0" fontId="20" fillId="14" borderId="0" xfId="0" applyFont="1" applyFill="1" applyBorder="1" applyAlignment="1" applyProtection="1">
      <alignment horizontal="center" vertical="center"/>
    </xf>
    <xf numFmtId="0" fontId="21" fillId="12" borderId="1"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3" fillId="12" borderId="1" xfId="0" applyFont="1" applyFill="1" applyBorder="1" applyAlignment="1" applyProtection="1">
      <alignment horizontal="center" vertical="center"/>
    </xf>
    <xf numFmtId="0" fontId="19" fillId="13" borderId="0" xfId="0" applyFont="1" applyFill="1" applyAlignment="1" applyProtection="1">
      <alignment horizontal="center" vertical="center"/>
    </xf>
    <xf numFmtId="0" fontId="23" fillId="13" borderId="30" xfId="0" applyFont="1" applyFill="1" applyBorder="1" applyAlignment="1" applyProtection="1">
      <alignment horizontal="center" vertical="center"/>
    </xf>
    <xf numFmtId="0" fontId="12" fillId="6" borderId="0" xfId="0" applyFont="1" applyFill="1" applyBorder="1" applyAlignment="1" applyProtection="1">
      <alignment horizontal="center" vertical="center"/>
    </xf>
    <xf numFmtId="0" fontId="25" fillId="14" borderId="4" xfId="0" applyFont="1" applyFill="1" applyBorder="1" applyAlignment="1" applyProtection="1">
      <alignment horizontal="center" vertical="center"/>
    </xf>
    <xf numFmtId="0" fontId="25" fillId="14" borderId="5" xfId="0" applyFont="1" applyFill="1" applyBorder="1" applyAlignment="1" applyProtection="1">
      <alignment horizontal="center" vertical="center"/>
    </xf>
    <xf numFmtId="0" fontId="26" fillId="10" borderId="0" xfId="0" applyFont="1" applyFill="1" applyBorder="1" applyAlignment="1" applyProtection="1">
      <alignment horizontal="center" vertical="center"/>
    </xf>
    <xf numFmtId="0" fontId="27" fillId="12" borderId="1" xfId="0" applyFont="1" applyFill="1" applyBorder="1" applyAlignment="1" applyProtection="1">
      <alignment horizontal="center" vertical="center" wrapText="1"/>
      <protection locked="0"/>
    </xf>
    <xf numFmtId="0" fontId="0" fillId="0" borderId="19" xfId="0" applyFont="1" applyBorder="1" applyAlignment="1" applyProtection="1">
      <alignment horizontal="center" vertical="center"/>
    </xf>
    <xf numFmtId="0" fontId="2" fillId="0" borderId="0" xfId="0" applyFont="1" applyAlignment="1" applyProtection="1">
      <alignment horizontal="center" vertical="center"/>
    </xf>
    <xf numFmtId="0" fontId="32" fillId="13" borderId="10" xfId="0" applyFont="1" applyFill="1" applyBorder="1" applyAlignment="1" applyProtection="1">
      <alignment horizontal="center" vertical="center"/>
    </xf>
    <xf numFmtId="0" fontId="32" fillId="13" borderId="11" xfId="0" applyFont="1" applyFill="1" applyBorder="1" applyAlignment="1" applyProtection="1">
      <alignment horizontal="center" vertical="center"/>
    </xf>
    <xf numFmtId="0" fontId="32" fillId="13" borderId="12" xfId="0" applyFont="1" applyFill="1" applyBorder="1" applyAlignment="1" applyProtection="1">
      <alignment horizontal="center" vertical="center"/>
    </xf>
    <xf numFmtId="0" fontId="21" fillId="13" borderId="10" xfId="0" applyFont="1" applyFill="1" applyBorder="1" applyAlignment="1" applyProtection="1">
      <alignment horizontal="center" vertical="center"/>
    </xf>
    <xf numFmtId="0" fontId="21" fillId="13" borderId="11" xfId="0" applyFont="1" applyFill="1" applyBorder="1" applyAlignment="1" applyProtection="1">
      <alignment horizontal="center" vertical="center"/>
    </xf>
    <xf numFmtId="0" fontId="21" fillId="13" borderId="12" xfId="0" applyFont="1" applyFill="1" applyBorder="1" applyAlignment="1" applyProtection="1">
      <alignment horizontal="center" vertical="center"/>
    </xf>
    <xf numFmtId="0" fontId="11" fillId="15" borderId="8" xfId="0" applyFont="1" applyFill="1" applyBorder="1" applyAlignment="1" applyProtection="1">
      <alignment horizontal="left" vertical="center" wrapText="1"/>
    </xf>
    <xf numFmtId="0" fontId="11" fillId="15" borderId="7" xfId="0" applyFont="1" applyFill="1" applyBorder="1" applyAlignment="1" applyProtection="1">
      <alignment horizontal="left" vertical="center" wrapText="1"/>
    </xf>
    <xf numFmtId="0" fontId="11" fillId="15" borderId="9" xfId="0" applyFont="1" applyFill="1" applyBorder="1" applyAlignment="1" applyProtection="1">
      <alignment horizontal="left" vertical="center" wrapText="1"/>
    </xf>
    <xf numFmtId="0" fontId="18" fillId="15" borderId="7" xfId="0" applyFont="1" applyFill="1" applyBorder="1" applyAlignment="1" applyProtection="1">
      <alignment horizontal="center" vertical="center" wrapText="1"/>
    </xf>
    <xf numFmtId="0" fontId="18" fillId="15" borderId="8" xfId="0" applyFont="1" applyFill="1" applyBorder="1" applyAlignment="1" applyProtection="1">
      <alignment horizontal="center" vertical="center" wrapText="1"/>
    </xf>
    <xf numFmtId="0" fontId="18" fillId="15" borderId="9" xfId="0" applyFont="1" applyFill="1" applyBorder="1" applyAlignment="1" applyProtection="1">
      <alignment horizontal="center" vertical="center" wrapText="1"/>
    </xf>
    <xf numFmtId="0" fontId="35" fillId="12" borderId="1" xfId="0" applyFont="1" applyFill="1" applyBorder="1" applyAlignment="1" applyProtection="1">
      <alignment horizontal="center" vertical="center" wrapText="1"/>
    </xf>
    <xf numFmtId="0" fontId="19" fillId="13" borderId="0" xfId="0" applyFont="1" applyFill="1" applyBorder="1" applyAlignment="1" applyProtection="1">
      <alignment horizontal="center" vertical="center"/>
    </xf>
    <xf numFmtId="0" fontId="2" fillId="0" borderId="25" xfId="0" applyFont="1" applyBorder="1" applyAlignment="1" applyProtection="1">
      <alignment horizontal="center" vertical="center"/>
    </xf>
    <xf numFmtId="0" fontId="2" fillId="0" borderId="26"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26" xfId="0" applyFont="1" applyBorder="1" applyAlignment="1" applyProtection="1">
      <alignment horizontal="center" vertical="center"/>
    </xf>
    <xf numFmtId="0" fontId="27" fillId="12" borderId="1" xfId="0" applyFont="1" applyFill="1" applyBorder="1" applyAlignment="1" applyProtection="1">
      <alignment horizontal="center" vertical="center"/>
      <protection locked="0"/>
    </xf>
    <xf numFmtId="0" fontId="27" fillId="12" borderId="1" xfId="0" applyFont="1" applyFill="1" applyBorder="1" applyAlignment="1" applyProtection="1">
      <alignment horizontal="center" vertical="center"/>
    </xf>
    <xf numFmtId="0" fontId="29" fillId="12" borderId="1" xfId="0" applyFont="1" applyFill="1" applyBorder="1" applyAlignment="1" applyProtection="1">
      <alignment horizontal="center" vertical="center"/>
    </xf>
    <xf numFmtId="0" fontId="30" fillId="10" borderId="1" xfId="0" applyFont="1" applyFill="1" applyBorder="1" applyAlignment="1" applyProtection="1">
      <alignment horizontal="center" vertical="center" wrapText="1"/>
    </xf>
    <xf numFmtId="0" fontId="19" fillId="17" borderId="0" xfId="0" applyFont="1" applyFill="1" applyAlignment="1">
      <alignment horizontal="center"/>
    </xf>
  </cellXfs>
  <cellStyles count="2">
    <cellStyle name="Lien hypertexte" xfId="1" builtinId="8"/>
    <cellStyle name="Normal" xfId="0" builtinId="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s>
  <tableStyles count="0" defaultTableStyle="TableStyleMedium2" defaultPivotStyle="PivotStyleLight16"/>
  <colors>
    <mruColors>
      <color rgb="FFF0F3F6"/>
      <color rgb="FFE1E5EB"/>
      <color rgb="FFBA6702"/>
      <color rgb="FF1321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FR"/>
              <a:t>Porter le danger</a:t>
            </a:r>
          </a:p>
        </c:rich>
      </c:tx>
      <c:layout>
        <c:manualLayout>
          <c:xMode val="edge"/>
          <c:yMode val="edge"/>
          <c:x val="0.14026290728186697"/>
          <c:y val="4.9344661451587835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2760284569852841E-2"/>
          <c:y val="0.28487217012899552"/>
          <c:w val="0.65553958884117791"/>
          <c:h val="0.65210135730197383"/>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683-4300-999C-5AE8FA6C9F32}"/>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C1B9-4194-B9B8-C1BDE77A542A}"/>
              </c:ext>
            </c:extLst>
          </c:dPt>
          <c:dLbls>
            <c:dLbl>
              <c:idx val="0"/>
              <c:layout>
                <c:manualLayout>
                  <c:x val="-0.14024078939840059"/>
                  <c:y val="-0.172847313933423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683-4300-999C-5AE8FA6C9F32}"/>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Feuil1!$AB$44:$AB$45</c:f>
              <c:strCache>
                <c:ptCount val="2"/>
                <c:pt idx="0">
                  <c:v>Tirs et buts</c:v>
                </c:pt>
                <c:pt idx="1">
                  <c:v>Pertes de balle</c:v>
                </c:pt>
              </c:strCache>
            </c:strRef>
          </c:cat>
          <c:val>
            <c:numRef>
              <c:f>Feuil1!$AC$44:$AC$45</c:f>
              <c:numCache>
                <c:formatCode>General</c:formatCode>
                <c:ptCount val="2"/>
                <c:pt idx="0">
                  <c:v>50</c:v>
                </c:pt>
                <c:pt idx="1">
                  <c:v>50</c:v>
                </c:pt>
              </c:numCache>
            </c:numRef>
          </c:val>
          <c:extLst>
            <c:ext xmlns:c16="http://schemas.microsoft.com/office/drawing/2014/chart" uri="{C3380CC4-5D6E-409C-BE32-E72D297353CC}">
              <c16:uniqueId val="{00000000-E683-4300-999C-5AE8FA6C9F32}"/>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0.68417127227737407"/>
          <c:y val="0.31690864114386363"/>
          <c:w val="0.28169539630052026"/>
          <c:h val="0.5386831062529141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FR"/>
              <a:t>Porter</a:t>
            </a:r>
            <a:r>
              <a:rPr lang="fr-FR" baseline="0"/>
              <a:t> le danger</a:t>
            </a:r>
            <a:endParaRPr lang="fr-F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3973800407917607E-2"/>
          <c:y val="0.31820956779212706"/>
          <c:w val="0.67123498687526395"/>
          <c:h val="0.68179043220787294"/>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D5B-4C0A-861F-97E2AC05E544}"/>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D5B-4C0A-861F-97E2AC05E544}"/>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Feuil3!$AE$44:$AE$45</c:f>
              <c:strCache>
                <c:ptCount val="2"/>
                <c:pt idx="0">
                  <c:v>Tirs et buts</c:v>
                </c:pt>
                <c:pt idx="1">
                  <c:v>Pertes de balles</c:v>
                </c:pt>
              </c:strCache>
            </c:strRef>
          </c:cat>
          <c:val>
            <c:numRef>
              <c:f>Feuil3!$AF$44:$AF$45</c:f>
              <c:numCache>
                <c:formatCode>General</c:formatCode>
                <c:ptCount val="2"/>
                <c:pt idx="0">
                  <c:v>57.142857142857146</c:v>
                </c:pt>
                <c:pt idx="1">
                  <c:v>42.857142857142854</c:v>
                </c:pt>
              </c:numCache>
            </c:numRef>
          </c:val>
          <c:extLst>
            <c:ext xmlns:c16="http://schemas.microsoft.com/office/drawing/2014/chart" uri="{C3380CC4-5D6E-409C-BE32-E72D297353CC}">
              <c16:uniqueId val="{00000004-ED5B-4C0A-861F-97E2AC05E544}"/>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0384052116040485"/>
          <c:y val="0.30586936737042414"/>
          <c:w val="0.26821187802375984"/>
          <c:h val="0.5711466959501978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FR"/>
              <a:t>Efficacité au tir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3238919884281159E-2"/>
          <c:y val="0.32060187012442448"/>
          <c:w val="0.72091630878120094"/>
          <c:h val="0.57513746178634961"/>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43CC-4BC0-9253-CF6D7A23FC6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43CC-4BC0-9253-CF6D7A23FC6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Feuil3!$AB$47:$AB$48</c:f>
              <c:strCache>
                <c:ptCount val="2"/>
                <c:pt idx="0">
                  <c:v>Buts</c:v>
                </c:pt>
                <c:pt idx="1">
                  <c:v>Tirs</c:v>
                </c:pt>
              </c:strCache>
            </c:strRef>
          </c:cat>
          <c:val>
            <c:numRef>
              <c:f>Feuil3!$AC$47:$AC$48</c:f>
              <c:numCache>
                <c:formatCode>General</c:formatCode>
                <c:ptCount val="2"/>
                <c:pt idx="0">
                  <c:v>25</c:v>
                </c:pt>
                <c:pt idx="1">
                  <c:v>75</c:v>
                </c:pt>
              </c:numCache>
            </c:numRef>
          </c:val>
          <c:extLst>
            <c:ext xmlns:c16="http://schemas.microsoft.com/office/drawing/2014/chart" uri="{C3380CC4-5D6E-409C-BE32-E72D297353CC}">
              <c16:uniqueId val="{00000004-43CC-4BC0-9253-CF6D7A23FC61}"/>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FR"/>
              <a:t>Efficacité au tir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6228-45EF-AF3F-207BCC7F7B34}"/>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6228-45EF-AF3F-207BCC7F7B34}"/>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Feuil3!$AE$47:$AE$48</c:f>
              <c:strCache>
                <c:ptCount val="2"/>
                <c:pt idx="0">
                  <c:v>Buts</c:v>
                </c:pt>
                <c:pt idx="1">
                  <c:v>Tirs</c:v>
                </c:pt>
              </c:strCache>
            </c:strRef>
          </c:cat>
          <c:val>
            <c:numRef>
              <c:f>Feuil3!$AF$47:$AF$48</c:f>
              <c:numCache>
                <c:formatCode>General</c:formatCode>
                <c:ptCount val="2"/>
                <c:pt idx="0">
                  <c:v>50</c:v>
                </c:pt>
                <c:pt idx="1">
                  <c:v>50</c:v>
                </c:pt>
              </c:numCache>
            </c:numRef>
          </c:val>
          <c:extLst>
            <c:ext xmlns:c16="http://schemas.microsoft.com/office/drawing/2014/chart" uri="{C3380CC4-5D6E-409C-BE32-E72D297353CC}">
              <c16:uniqueId val="{00000004-6228-45EF-AF3F-207BCC7F7B34}"/>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FR"/>
              <a:t>Porter le danger</a:t>
            </a:r>
          </a:p>
        </c:rich>
      </c:tx>
      <c:layout>
        <c:manualLayout>
          <c:xMode val="edge"/>
          <c:yMode val="edge"/>
          <c:x val="0.14026290728186697"/>
          <c:y val="4.9344661451587835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2760284569852841E-2"/>
          <c:y val="0.28487217012899552"/>
          <c:w val="0.65553958884117791"/>
          <c:h val="0.65210135730197383"/>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0CAE-410E-93A3-1AE4BD0E3F50}"/>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0CAE-410E-93A3-1AE4BD0E3F50}"/>
              </c:ext>
            </c:extLst>
          </c:dPt>
          <c:dLbls>
            <c:dLbl>
              <c:idx val="0"/>
              <c:layout>
                <c:manualLayout>
                  <c:x val="-0.14024078939840059"/>
                  <c:y val="-0.172847313933423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CAE-410E-93A3-1AE4BD0E3F50}"/>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Feuil4!$AB$44:$AB$45</c:f>
              <c:strCache>
                <c:ptCount val="2"/>
                <c:pt idx="0">
                  <c:v>Tirs et buts</c:v>
                </c:pt>
                <c:pt idx="1">
                  <c:v>Pertes de balle</c:v>
                </c:pt>
              </c:strCache>
            </c:strRef>
          </c:cat>
          <c:val>
            <c:numRef>
              <c:f>Feuil4!$AC$44:$AC$45</c:f>
              <c:numCache>
                <c:formatCode>General</c:formatCode>
                <c:ptCount val="2"/>
                <c:pt idx="0">
                  <c:v>72.727272727272734</c:v>
                </c:pt>
                <c:pt idx="1">
                  <c:v>27.272727272727266</c:v>
                </c:pt>
              </c:numCache>
            </c:numRef>
          </c:val>
          <c:extLst>
            <c:ext xmlns:c16="http://schemas.microsoft.com/office/drawing/2014/chart" uri="{C3380CC4-5D6E-409C-BE32-E72D297353CC}">
              <c16:uniqueId val="{00000004-0CAE-410E-93A3-1AE4BD0E3F50}"/>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0.68417127227737407"/>
          <c:y val="0.31690864114386363"/>
          <c:w val="0.28169539630052026"/>
          <c:h val="0.5386831062529141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FR"/>
              <a:t>Porter</a:t>
            </a:r>
            <a:r>
              <a:rPr lang="fr-FR" baseline="0"/>
              <a:t> le danger</a:t>
            </a:r>
            <a:endParaRPr lang="fr-F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3973800407917607E-2"/>
          <c:y val="0.31820956779212706"/>
          <c:w val="0.67123498687526395"/>
          <c:h val="0.68179043220787294"/>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CFF-4975-8FD7-E10C2BD3BBE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CFF-4975-8FD7-E10C2BD3BBE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Feuil4!$AE$44:$AE$45</c:f>
              <c:strCache>
                <c:ptCount val="2"/>
                <c:pt idx="0">
                  <c:v>Tirs et buts</c:v>
                </c:pt>
                <c:pt idx="1">
                  <c:v>Pertes de balles</c:v>
                </c:pt>
              </c:strCache>
            </c:strRef>
          </c:cat>
          <c:val>
            <c:numRef>
              <c:f>Feuil4!$AF$44:$AF$45</c:f>
              <c:numCache>
                <c:formatCode>General</c:formatCode>
                <c:ptCount val="2"/>
                <c:pt idx="0">
                  <c:v>57.142857142857146</c:v>
                </c:pt>
                <c:pt idx="1">
                  <c:v>42.857142857142854</c:v>
                </c:pt>
              </c:numCache>
            </c:numRef>
          </c:val>
          <c:extLst>
            <c:ext xmlns:c16="http://schemas.microsoft.com/office/drawing/2014/chart" uri="{C3380CC4-5D6E-409C-BE32-E72D297353CC}">
              <c16:uniqueId val="{00000004-3CFF-4975-8FD7-E10C2BD3BBE9}"/>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0384052116040485"/>
          <c:y val="0.30586936737042414"/>
          <c:w val="0.26821187802375984"/>
          <c:h val="0.5711466959501978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FR"/>
              <a:t>Efficacité au tir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3238919884281159E-2"/>
          <c:y val="0.32060187012442448"/>
          <c:w val="0.72091630878120094"/>
          <c:h val="0.57513746178634961"/>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B113-4EEF-8E3E-F06801B6075A}"/>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113-4EEF-8E3E-F06801B6075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Feuil4!$AB$47:$AB$48</c:f>
              <c:strCache>
                <c:ptCount val="2"/>
                <c:pt idx="0">
                  <c:v>Buts</c:v>
                </c:pt>
                <c:pt idx="1">
                  <c:v>Tirs</c:v>
                </c:pt>
              </c:strCache>
            </c:strRef>
          </c:cat>
          <c:val>
            <c:numRef>
              <c:f>Feuil4!$AC$47:$AC$48</c:f>
              <c:numCache>
                <c:formatCode>General</c:formatCode>
                <c:ptCount val="2"/>
                <c:pt idx="0">
                  <c:v>25</c:v>
                </c:pt>
                <c:pt idx="1">
                  <c:v>75</c:v>
                </c:pt>
              </c:numCache>
            </c:numRef>
          </c:val>
          <c:extLst>
            <c:ext xmlns:c16="http://schemas.microsoft.com/office/drawing/2014/chart" uri="{C3380CC4-5D6E-409C-BE32-E72D297353CC}">
              <c16:uniqueId val="{00000004-B113-4EEF-8E3E-F06801B6075A}"/>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FR"/>
              <a:t>Efficacité au tir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68A9-4782-92DA-F7EA6D0F405A}"/>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68A9-4782-92DA-F7EA6D0F405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Feuil4!$AE$47:$AE$48</c:f>
              <c:strCache>
                <c:ptCount val="2"/>
                <c:pt idx="0">
                  <c:v>Buts</c:v>
                </c:pt>
                <c:pt idx="1">
                  <c:v>Tirs</c:v>
                </c:pt>
              </c:strCache>
            </c:strRef>
          </c:cat>
          <c:val>
            <c:numRef>
              <c:f>Feuil4!$AF$47:$AF$48</c:f>
              <c:numCache>
                <c:formatCode>General</c:formatCode>
                <c:ptCount val="2"/>
                <c:pt idx="0">
                  <c:v>50</c:v>
                </c:pt>
                <c:pt idx="1">
                  <c:v>50</c:v>
                </c:pt>
              </c:numCache>
            </c:numRef>
          </c:val>
          <c:extLst>
            <c:ext xmlns:c16="http://schemas.microsoft.com/office/drawing/2014/chart" uri="{C3380CC4-5D6E-409C-BE32-E72D297353CC}">
              <c16:uniqueId val="{00000004-68A9-4782-92DA-F7EA6D0F405A}"/>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FR"/>
              <a:t>Porter</a:t>
            </a:r>
            <a:r>
              <a:rPr lang="fr-FR" baseline="0"/>
              <a:t> le danger</a:t>
            </a:r>
            <a:endParaRPr lang="fr-F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3973800407917607E-2"/>
          <c:y val="0.31820956779212706"/>
          <c:w val="0.67123498687526395"/>
          <c:h val="0.68179043220787294"/>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1D10-4AF3-A44E-41805880076F}"/>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1D10-4AF3-A44E-41805880076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Feuil1!$AE$44:$AE$45</c:f>
              <c:strCache>
                <c:ptCount val="2"/>
                <c:pt idx="0">
                  <c:v>Tirs et buts</c:v>
                </c:pt>
                <c:pt idx="1">
                  <c:v>Pertes de balles</c:v>
                </c:pt>
              </c:strCache>
            </c:strRef>
          </c:cat>
          <c:val>
            <c:numRef>
              <c:f>Feuil1!$AF$44:$AF$45</c:f>
              <c:numCache>
                <c:formatCode>General</c:formatCode>
                <c:ptCount val="2"/>
                <c:pt idx="0">
                  <c:v>50</c:v>
                </c:pt>
                <c:pt idx="1">
                  <c:v>50</c:v>
                </c:pt>
              </c:numCache>
            </c:numRef>
          </c:val>
          <c:extLst>
            <c:ext xmlns:c16="http://schemas.microsoft.com/office/drawing/2014/chart" uri="{C3380CC4-5D6E-409C-BE32-E72D297353CC}">
              <c16:uniqueId val="{00000000-4EC2-4B7B-9272-F5A4C806DAA6}"/>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0384052116040485"/>
          <c:y val="0.30586936737042414"/>
          <c:w val="0.26821187802375984"/>
          <c:h val="0.5711466959501978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FR"/>
              <a:t>Efficacité au tir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3238919884281159E-2"/>
          <c:y val="0.32060187012442448"/>
          <c:w val="0.72091630878120094"/>
          <c:h val="0.57513746178634961"/>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504-48C8-BD48-D1B3BB85619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504-48C8-BD48-D1B3BB85619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Feuil1!$AB$47:$AB$48</c:f>
              <c:strCache>
                <c:ptCount val="2"/>
                <c:pt idx="0">
                  <c:v>Buts</c:v>
                </c:pt>
                <c:pt idx="1">
                  <c:v>Tirs</c:v>
                </c:pt>
              </c:strCache>
            </c:strRef>
          </c:cat>
          <c:val>
            <c:numRef>
              <c:f>Feuil1!$AC$47:$AC$48</c:f>
              <c:numCache>
                <c:formatCode>General</c:formatCode>
                <c:ptCount val="2"/>
                <c:pt idx="0">
                  <c:v>100</c:v>
                </c:pt>
                <c:pt idx="1">
                  <c:v>0</c:v>
                </c:pt>
              </c:numCache>
            </c:numRef>
          </c:val>
          <c:extLst>
            <c:ext xmlns:c16="http://schemas.microsoft.com/office/drawing/2014/chart" uri="{C3380CC4-5D6E-409C-BE32-E72D297353CC}">
              <c16:uniqueId val="{00000000-26A9-447E-A7AB-1EF732C55701}"/>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FR"/>
              <a:t>Efficacité au tir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D4B-4AF8-882C-A29ABDB2CD0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D4B-4AF8-882C-A29ABDB2CD0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Feuil1!$AE$47:$AE$48</c:f>
              <c:strCache>
                <c:ptCount val="2"/>
                <c:pt idx="0">
                  <c:v>Buts</c:v>
                </c:pt>
                <c:pt idx="1">
                  <c:v>Tirs</c:v>
                </c:pt>
              </c:strCache>
            </c:strRef>
          </c:cat>
          <c:val>
            <c:numRef>
              <c:f>Feuil1!$AF$47:$AF$48</c:f>
              <c:numCache>
                <c:formatCode>General</c:formatCode>
                <c:ptCount val="2"/>
                <c:pt idx="0">
                  <c:v>100</c:v>
                </c:pt>
                <c:pt idx="1">
                  <c:v>0</c:v>
                </c:pt>
              </c:numCache>
            </c:numRef>
          </c:val>
          <c:extLst>
            <c:ext xmlns:c16="http://schemas.microsoft.com/office/drawing/2014/chart" uri="{C3380CC4-5D6E-409C-BE32-E72D297353CC}">
              <c16:uniqueId val="{00000000-220A-41BA-95E7-B2F88550971E}"/>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FR"/>
              <a:t>Porter le danger</a:t>
            </a:r>
          </a:p>
        </c:rich>
      </c:tx>
      <c:layout>
        <c:manualLayout>
          <c:xMode val="edge"/>
          <c:yMode val="edge"/>
          <c:x val="0.14026290728186697"/>
          <c:y val="4.9344661451587835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2760284569852841E-2"/>
          <c:y val="0.28487217012899552"/>
          <c:w val="0.65553958884117791"/>
          <c:h val="0.65210135730197383"/>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09AD-42D1-ADC3-AE810AD0F5CA}"/>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09AD-42D1-ADC3-AE810AD0F5CA}"/>
              </c:ext>
            </c:extLst>
          </c:dPt>
          <c:dLbls>
            <c:dLbl>
              <c:idx val="0"/>
              <c:layout>
                <c:manualLayout>
                  <c:x val="-0.14024078939840059"/>
                  <c:y val="-0.172847313933423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9AD-42D1-ADC3-AE810AD0F5CA}"/>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Feuil2!$AB$44:$AB$45</c:f>
              <c:strCache>
                <c:ptCount val="2"/>
                <c:pt idx="0">
                  <c:v>Tirs et buts</c:v>
                </c:pt>
                <c:pt idx="1">
                  <c:v>Pertes de balle</c:v>
                </c:pt>
              </c:strCache>
            </c:strRef>
          </c:cat>
          <c:val>
            <c:numRef>
              <c:f>Feuil2!$AC$44:$AC$45</c:f>
              <c:numCache>
                <c:formatCode>General</c:formatCode>
                <c:ptCount val="2"/>
                <c:pt idx="0">
                  <c:v>72.727272727272734</c:v>
                </c:pt>
                <c:pt idx="1">
                  <c:v>27.272727272727266</c:v>
                </c:pt>
              </c:numCache>
            </c:numRef>
          </c:val>
          <c:extLst>
            <c:ext xmlns:c16="http://schemas.microsoft.com/office/drawing/2014/chart" uri="{C3380CC4-5D6E-409C-BE32-E72D297353CC}">
              <c16:uniqueId val="{00000004-09AD-42D1-ADC3-AE810AD0F5CA}"/>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0.68417127227737407"/>
          <c:y val="0.31690864114386363"/>
          <c:w val="0.28169539630052026"/>
          <c:h val="0.5386831062529141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FR"/>
              <a:t>Porter</a:t>
            </a:r>
            <a:r>
              <a:rPr lang="fr-FR" baseline="0"/>
              <a:t> le danger</a:t>
            </a:r>
            <a:endParaRPr lang="fr-F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3973800407917607E-2"/>
          <c:y val="0.31820956779212706"/>
          <c:w val="0.67123498687526395"/>
          <c:h val="0.68179043220787294"/>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46D3-499E-B7A1-52A2967BA96F}"/>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46D3-499E-B7A1-52A2967BA96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Feuil2!$AE$44:$AE$45</c:f>
              <c:strCache>
                <c:ptCount val="2"/>
                <c:pt idx="0">
                  <c:v>Tirs et buts</c:v>
                </c:pt>
                <c:pt idx="1">
                  <c:v>Pertes de balles</c:v>
                </c:pt>
              </c:strCache>
            </c:strRef>
          </c:cat>
          <c:val>
            <c:numRef>
              <c:f>Feuil2!$AF$44:$AF$45</c:f>
              <c:numCache>
                <c:formatCode>General</c:formatCode>
                <c:ptCount val="2"/>
                <c:pt idx="0">
                  <c:v>57.142857142857146</c:v>
                </c:pt>
                <c:pt idx="1">
                  <c:v>42.857142857142854</c:v>
                </c:pt>
              </c:numCache>
            </c:numRef>
          </c:val>
          <c:extLst>
            <c:ext xmlns:c16="http://schemas.microsoft.com/office/drawing/2014/chart" uri="{C3380CC4-5D6E-409C-BE32-E72D297353CC}">
              <c16:uniqueId val="{00000004-46D3-499E-B7A1-52A2967BA96F}"/>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0384052116040485"/>
          <c:y val="0.30586936737042414"/>
          <c:w val="0.26821187802375984"/>
          <c:h val="0.5711466959501978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FR"/>
              <a:t>Efficacité au tir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3238919884281159E-2"/>
          <c:y val="0.32060187012442448"/>
          <c:w val="0.72091630878120094"/>
          <c:h val="0.57513746178634961"/>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9E1-49E7-99E2-F5BCCCE4727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9E1-49E7-99E2-F5BCCCE4727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Feuil2!$AB$47:$AB$48</c:f>
              <c:strCache>
                <c:ptCount val="2"/>
                <c:pt idx="0">
                  <c:v>Buts</c:v>
                </c:pt>
                <c:pt idx="1">
                  <c:v>Tirs</c:v>
                </c:pt>
              </c:strCache>
            </c:strRef>
          </c:cat>
          <c:val>
            <c:numRef>
              <c:f>Feuil2!$AC$47:$AC$48</c:f>
              <c:numCache>
                <c:formatCode>General</c:formatCode>
                <c:ptCount val="2"/>
                <c:pt idx="0">
                  <c:v>25</c:v>
                </c:pt>
                <c:pt idx="1">
                  <c:v>75</c:v>
                </c:pt>
              </c:numCache>
            </c:numRef>
          </c:val>
          <c:extLst>
            <c:ext xmlns:c16="http://schemas.microsoft.com/office/drawing/2014/chart" uri="{C3380CC4-5D6E-409C-BE32-E72D297353CC}">
              <c16:uniqueId val="{00000004-F9E1-49E7-99E2-F5BCCCE47277}"/>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FR"/>
              <a:t>Efficacité au tir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C8C3-426C-9A84-0CBD74FA8C1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C8C3-426C-9A84-0CBD74FA8C1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Feuil2!$AE$47:$AE$48</c:f>
              <c:strCache>
                <c:ptCount val="2"/>
                <c:pt idx="0">
                  <c:v>Buts</c:v>
                </c:pt>
                <c:pt idx="1">
                  <c:v>Tirs</c:v>
                </c:pt>
              </c:strCache>
            </c:strRef>
          </c:cat>
          <c:val>
            <c:numRef>
              <c:f>Feuil2!$AF$47:$AF$48</c:f>
              <c:numCache>
                <c:formatCode>General</c:formatCode>
                <c:ptCount val="2"/>
                <c:pt idx="0">
                  <c:v>50</c:v>
                </c:pt>
                <c:pt idx="1">
                  <c:v>50</c:v>
                </c:pt>
              </c:numCache>
            </c:numRef>
          </c:val>
          <c:extLst>
            <c:ext xmlns:c16="http://schemas.microsoft.com/office/drawing/2014/chart" uri="{C3380CC4-5D6E-409C-BE32-E72D297353CC}">
              <c16:uniqueId val="{00000004-C8C3-426C-9A84-0CBD74FA8C16}"/>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FR"/>
              <a:t>Porter le danger</a:t>
            </a:r>
          </a:p>
        </c:rich>
      </c:tx>
      <c:layout>
        <c:manualLayout>
          <c:xMode val="edge"/>
          <c:yMode val="edge"/>
          <c:x val="0.14026290728186697"/>
          <c:y val="4.9344661451587835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2760284569852841E-2"/>
          <c:y val="0.28487217012899552"/>
          <c:w val="0.65553958884117791"/>
          <c:h val="0.65210135730197383"/>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8BA-479D-813D-DB1DF9E4F24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8BA-479D-813D-DB1DF9E4F248}"/>
              </c:ext>
            </c:extLst>
          </c:dPt>
          <c:dLbls>
            <c:dLbl>
              <c:idx val="0"/>
              <c:layout>
                <c:manualLayout>
                  <c:x val="-0.14024078939840059"/>
                  <c:y val="-0.172847313933423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8BA-479D-813D-DB1DF9E4F248}"/>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Feuil3!$AB$44:$AB$45</c:f>
              <c:strCache>
                <c:ptCount val="2"/>
                <c:pt idx="0">
                  <c:v>Tirs et buts</c:v>
                </c:pt>
                <c:pt idx="1">
                  <c:v>Pertes de balle</c:v>
                </c:pt>
              </c:strCache>
            </c:strRef>
          </c:cat>
          <c:val>
            <c:numRef>
              <c:f>Feuil3!$AC$44:$AC$45</c:f>
              <c:numCache>
                <c:formatCode>General</c:formatCode>
                <c:ptCount val="2"/>
                <c:pt idx="0">
                  <c:v>72.727272727272734</c:v>
                </c:pt>
                <c:pt idx="1">
                  <c:v>27.272727272727266</c:v>
                </c:pt>
              </c:numCache>
            </c:numRef>
          </c:val>
          <c:extLst>
            <c:ext xmlns:c16="http://schemas.microsoft.com/office/drawing/2014/chart" uri="{C3380CC4-5D6E-409C-BE32-E72D297353CC}">
              <c16:uniqueId val="{00000004-38BA-479D-813D-DB1DF9E4F248}"/>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0.68417127227737407"/>
          <c:y val="0.31690864114386363"/>
          <c:w val="0.28169539630052026"/>
          <c:h val="0.5386831062529141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g"/><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jpg"/><Relationship Id="rId5" Type="http://schemas.openxmlformats.org/officeDocument/2006/relationships/chart" Target="../charts/chart8.xml"/><Relationship Id="rId4" Type="http://schemas.openxmlformats.org/officeDocument/2006/relationships/chart" Target="../charts/chart7.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jpg"/><Relationship Id="rId5" Type="http://schemas.openxmlformats.org/officeDocument/2006/relationships/chart" Target="../charts/chart12.xml"/><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image" Target="../media/image1.jpg"/><Relationship Id="rId5" Type="http://schemas.openxmlformats.org/officeDocument/2006/relationships/chart" Target="../charts/chart16.xml"/><Relationship Id="rId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2</xdr:row>
      <xdr:rowOff>103188</xdr:rowOff>
    </xdr:from>
    <xdr:to>
      <xdr:col>37</xdr:col>
      <xdr:colOff>0</xdr:colOff>
      <xdr:row>6</xdr:row>
      <xdr:rowOff>188913</xdr:rowOff>
    </xdr:to>
    <xdr:pic>
      <xdr:nvPicPr>
        <xdr:cNvPr id="4" name="Image 3">
          <a:extLst>
            <a:ext uri="{FF2B5EF4-FFF2-40B4-BE49-F238E27FC236}">
              <a16:creationId xmlns:a16="http://schemas.microsoft.com/office/drawing/2014/main" id="{E08692FA-1C73-4B0F-A640-6099D17130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606000" y="865188"/>
          <a:ext cx="6248400" cy="1609725"/>
        </a:xfrm>
        <a:prstGeom prst="rect">
          <a:avLst/>
        </a:prstGeom>
      </xdr:spPr>
    </xdr:pic>
    <xdr:clientData/>
  </xdr:twoCellAnchor>
  <xdr:twoCellAnchor>
    <xdr:from>
      <xdr:col>27</xdr:col>
      <xdr:colOff>95251</xdr:colOff>
      <xdr:row>41</xdr:row>
      <xdr:rowOff>119063</xdr:rowOff>
    </xdr:from>
    <xdr:to>
      <xdr:col>31</xdr:col>
      <xdr:colOff>250032</xdr:colOff>
      <xdr:row>49</xdr:row>
      <xdr:rowOff>23813</xdr:rowOff>
    </xdr:to>
    <xdr:graphicFrame macro="">
      <xdr:nvGraphicFramePr>
        <xdr:cNvPr id="2" name="Graphique 1">
          <a:extLst>
            <a:ext uri="{FF2B5EF4-FFF2-40B4-BE49-F238E27FC236}">
              <a16:creationId xmlns:a16="http://schemas.microsoft.com/office/drawing/2014/main" id="{AB14499E-E754-42DD-A802-2C8C2B89C5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32</xdr:col>
      <xdr:colOff>250031</xdr:colOff>
      <xdr:row>41</xdr:row>
      <xdr:rowOff>119063</xdr:rowOff>
    </xdr:from>
    <xdr:to>
      <xdr:col>36</xdr:col>
      <xdr:colOff>47623</xdr:colOff>
      <xdr:row>49</xdr:row>
      <xdr:rowOff>11906</xdr:rowOff>
    </xdr:to>
    <xdr:graphicFrame macro="">
      <xdr:nvGraphicFramePr>
        <xdr:cNvPr id="7" name="Graphique 6">
          <a:extLst>
            <a:ext uri="{FF2B5EF4-FFF2-40B4-BE49-F238E27FC236}">
              <a16:creationId xmlns:a16="http://schemas.microsoft.com/office/drawing/2014/main" id="{86661C50-40B8-4009-8395-F30EFFE352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29764</xdr:colOff>
      <xdr:row>51</xdr:row>
      <xdr:rowOff>178594</xdr:rowOff>
    </xdr:from>
    <xdr:to>
      <xdr:col>31</xdr:col>
      <xdr:colOff>273843</xdr:colOff>
      <xdr:row>61</xdr:row>
      <xdr:rowOff>59531</xdr:rowOff>
    </xdr:to>
    <xdr:graphicFrame macro="">
      <xdr:nvGraphicFramePr>
        <xdr:cNvPr id="9" name="Graphique 8">
          <a:extLst>
            <a:ext uri="{FF2B5EF4-FFF2-40B4-BE49-F238E27FC236}">
              <a16:creationId xmlns:a16="http://schemas.microsoft.com/office/drawing/2014/main" id="{9FC8C200-9C3F-445B-9756-46AC82A674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32</xdr:col>
      <xdr:colOff>261938</xdr:colOff>
      <xdr:row>52</xdr:row>
      <xdr:rowOff>11906</xdr:rowOff>
    </xdr:from>
    <xdr:to>
      <xdr:col>36</xdr:col>
      <xdr:colOff>23813</xdr:colOff>
      <xdr:row>61</xdr:row>
      <xdr:rowOff>95249</xdr:rowOff>
    </xdr:to>
    <xdr:graphicFrame macro="">
      <xdr:nvGraphicFramePr>
        <xdr:cNvPr id="10" name="Graphique 9">
          <a:extLst>
            <a:ext uri="{FF2B5EF4-FFF2-40B4-BE49-F238E27FC236}">
              <a16:creationId xmlns:a16="http://schemas.microsoft.com/office/drawing/2014/main" id="{8EC34BED-B9B6-4EE5-A0D6-EC8C257D0F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0</xdr:colOff>
      <xdr:row>2</xdr:row>
      <xdr:rowOff>103188</xdr:rowOff>
    </xdr:from>
    <xdr:to>
      <xdr:col>37</xdr:col>
      <xdr:colOff>0</xdr:colOff>
      <xdr:row>6</xdr:row>
      <xdr:rowOff>188913</xdr:rowOff>
    </xdr:to>
    <xdr:pic>
      <xdr:nvPicPr>
        <xdr:cNvPr id="2" name="Image 1">
          <a:extLst>
            <a:ext uri="{FF2B5EF4-FFF2-40B4-BE49-F238E27FC236}">
              <a16:creationId xmlns:a16="http://schemas.microsoft.com/office/drawing/2014/main" id="{0D00F85E-3C0D-44F0-9BBC-F0A7D3CEB5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65188"/>
          <a:ext cx="6229350" cy="1609725"/>
        </a:xfrm>
        <a:prstGeom prst="rect">
          <a:avLst/>
        </a:prstGeom>
      </xdr:spPr>
    </xdr:pic>
    <xdr:clientData/>
  </xdr:twoCellAnchor>
  <xdr:twoCellAnchor>
    <xdr:from>
      <xdr:col>27</xdr:col>
      <xdr:colOff>95251</xdr:colOff>
      <xdr:row>41</xdr:row>
      <xdr:rowOff>119063</xdr:rowOff>
    </xdr:from>
    <xdr:to>
      <xdr:col>31</xdr:col>
      <xdr:colOff>250032</xdr:colOff>
      <xdr:row>49</xdr:row>
      <xdr:rowOff>23813</xdr:rowOff>
    </xdr:to>
    <xdr:graphicFrame macro="">
      <xdr:nvGraphicFramePr>
        <xdr:cNvPr id="3" name="Graphique 2">
          <a:extLst>
            <a:ext uri="{FF2B5EF4-FFF2-40B4-BE49-F238E27FC236}">
              <a16:creationId xmlns:a16="http://schemas.microsoft.com/office/drawing/2014/main" id="{EB4BE109-503F-4ADF-A1EB-2E3F358B67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32</xdr:col>
      <xdr:colOff>250031</xdr:colOff>
      <xdr:row>41</xdr:row>
      <xdr:rowOff>119063</xdr:rowOff>
    </xdr:from>
    <xdr:to>
      <xdr:col>36</xdr:col>
      <xdr:colOff>47623</xdr:colOff>
      <xdr:row>49</xdr:row>
      <xdr:rowOff>11906</xdr:rowOff>
    </xdr:to>
    <xdr:graphicFrame macro="">
      <xdr:nvGraphicFramePr>
        <xdr:cNvPr id="4" name="Graphique 3">
          <a:extLst>
            <a:ext uri="{FF2B5EF4-FFF2-40B4-BE49-F238E27FC236}">
              <a16:creationId xmlns:a16="http://schemas.microsoft.com/office/drawing/2014/main" id="{4894D3FC-D83A-410C-97ED-025C819AF0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29764</xdr:colOff>
      <xdr:row>51</xdr:row>
      <xdr:rowOff>178594</xdr:rowOff>
    </xdr:from>
    <xdr:to>
      <xdr:col>31</xdr:col>
      <xdr:colOff>273843</xdr:colOff>
      <xdr:row>61</xdr:row>
      <xdr:rowOff>59531</xdr:rowOff>
    </xdr:to>
    <xdr:graphicFrame macro="">
      <xdr:nvGraphicFramePr>
        <xdr:cNvPr id="5" name="Graphique 4">
          <a:extLst>
            <a:ext uri="{FF2B5EF4-FFF2-40B4-BE49-F238E27FC236}">
              <a16:creationId xmlns:a16="http://schemas.microsoft.com/office/drawing/2014/main" id="{FDF3A4FC-7DC0-4BE4-AD56-F9FE800A18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32</xdr:col>
      <xdr:colOff>261938</xdr:colOff>
      <xdr:row>52</xdr:row>
      <xdr:rowOff>11906</xdr:rowOff>
    </xdr:from>
    <xdr:to>
      <xdr:col>36</xdr:col>
      <xdr:colOff>23813</xdr:colOff>
      <xdr:row>61</xdr:row>
      <xdr:rowOff>95249</xdr:rowOff>
    </xdr:to>
    <xdr:graphicFrame macro="">
      <xdr:nvGraphicFramePr>
        <xdr:cNvPr id="6" name="Graphique 5">
          <a:extLst>
            <a:ext uri="{FF2B5EF4-FFF2-40B4-BE49-F238E27FC236}">
              <a16:creationId xmlns:a16="http://schemas.microsoft.com/office/drawing/2014/main" id="{A90ACCD5-ED43-436F-8B9E-42FDA3946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0</xdr:colOff>
      <xdr:row>2</xdr:row>
      <xdr:rowOff>103188</xdr:rowOff>
    </xdr:from>
    <xdr:to>
      <xdr:col>37</xdr:col>
      <xdr:colOff>0</xdr:colOff>
      <xdr:row>6</xdr:row>
      <xdr:rowOff>188913</xdr:rowOff>
    </xdr:to>
    <xdr:pic>
      <xdr:nvPicPr>
        <xdr:cNvPr id="2" name="Image 1">
          <a:extLst>
            <a:ext uri="{FF2B5EF4-FFF2-40B4-BE49-F238E27FC236}">
              <a16:creationId xmlns:a16="http://schemas.microsoft.com/office/drawing/2014/main" id="{6EA36A14-327E-450E-9F7C-95DEBC8D19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65188"/>
          <a:ext cx="6229350" cy="1609725"/>
        </a:xfrm>
        <a:prstGeom prst="rect">
          <a:avLst/>
        </a:prstGeom>
      </xdr:spPr>
    </xdr:pic>
    <xdr:clientData/>
  </xdr:twoCellAnchor>
  <xdr:twoCellAnchor>
    <xdr:from>
      <xdr:col>27</xdr:col>
      <xdr:colOff>95251</xdr:colOff>
      <xdr:row>41</xdr:row>
      <xdr:rowOff>119063</xdr:rowOff>
    </xdr:from>
    <xdr:to>
      <xdr:col>31</xdr:col>
      <xdr:colOff>250032</xdr:colOff>
      <xdr:row>49</xdr:row>
      <xdr:rowOff>23813</xdr:rowOff>
    </xdr:to>
    <xdr:graphicFrame macro="">
      <xdr:nvGraphicFramePr>
        <xdr:cNvPr id="3" name="Graphique 2">
          <a:extLst>
            <a:ext uri="{FF2B5EF4-FFF2-40B4-BE49-F238E27FC236}">
              <a16:creationId xmlns:a16="http://schemas.microsoft.com/office/drawing/2014/main" id="{30C37645-BFAF-49D0-9410-F3C637E06E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32</xdr:col>
      <xdr:colOff>250031</xdr:colOff>
      <xdr:row>41</xdr:row>
      <xdr:rowOff>119063</xdr:rowOff>
    </xdr:from>
    <xdr:to>
      <xdr:col>36</xdr:col>
      <xdr:colOff>47623</xdr:colOff>
      <xdr:row>49</xdr:row>
      <xdr:rowOff>11906</xdr:rowOff>
    </xdr:to>
    <xdr:graphicFrame macro="">
      <xdr:nvGraphicFramePr>
        <xdr:cNvPr id="4" name="Graphique 3">
          <a:extLst>
            <a:ext uri="{FF2B5EF4-FFF2-40B4-BE49-F238E27FC236}">
              <a16:creationId xmlns:a16="http://schemas.microsoft.com/office/drawing/2014/main" id="{DA217CA3-A196-4876-B235-FC699A2EF8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29764</xdr:colOff>
      <xdr:row>51</xdr:row>
      <xdr:rowOff>178594</xdr:rowOff>
    </xdr:from>
    <xdr:to>
      <xdr:col>31</xdr:col>
      <xdr:colOff>273843</xdr:colOff>
      <xdr:row>61</xdr:row>
      <xdr:rowOff>59531</xdr:rowOff>
    </xdr:to>
    <xdr:graphicFrame macro="">
      <xdr:nvGraphicFramePr>
        <xdr:cNvPr id="5" name="Graphique 4">
          <a:extLst>
            <a:ext uri="{FF2B5EF4-FFF2-40B4-BE49-F238E27FC236}">
              <a16:creationId xmlns:a16="http://schemas.microsoft.com/office/drawing/2014/main" id="{17E1DF1B-B73A-4058-A0B3-4C4DDA2BDE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32</xdr:col>
      <xdr:colOff>261938</xdr:colOff>
      <xdr:row>52</xdr:row>
      <xdr:rowOff>11906</xdr:rowOff>
    </xdr:from>
    <xdr:to>
      <xdr:col>36</xdr:col>
      <xdr:colOff>23813</xdr:colOff>
      <xdr:row>61</xdr:row>
      <xdr:rowOff>95249</xdr:rowOff>
    </xdr:to>
    <xdr:graphicFrame macro="">
      <xdr:nvGraphicFramePr>
        <xdr:cNvPr id="6" name="Graphique 5">
          <a:extLst>
            <a:ext uri="{FF2B5EF4-FFF2-40B4-BE49-F238E27FC236}">
              <a16:creationId xmlns:a16="http://schemas.microsoft.com/office/drawing/2014/main" id="{068D9C03-9638-4615-865E-EF932AF804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27</xdr:col>
      <xdr:colOff>0</xdr:colOff>
      <xdr:row>2</xdr:row>
      <xdr:rowOff>103188</xdr:rowOff>
    </xdr:from>
    <xdr:to>
      <xdr:col>37</xdr:col>
      <xdr:colOff>0</xdr:colOff>
      <xdr:row>6</xdr:row>
      <xdr:rowOff>188913</xdr:rowOff>
    </xdr:to>
    <xdr:pic>
      <xdr:nvPicPr>
        <xdr:cNvPr id="2" name="Image 1">
          <a:extLst>
            <a:ext uri="{FF2B5EF4-FFF2-40B4-BE49-F238E27FC236}">
              <a16:creationId xmlns:a16="http://schemas.microsoft.com/office/drawing/2014/main" id="{17F9498E-B7EC-44BE-B1F1-4CFFDFB015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65188"/>
          <a:ext cx="6229350" cy="1609725"/>
        </a:xfrm>
        <a:prstGeom prst="rect">
          <a:avLst/>
        </a:prstGeom>
      </xdr:spPr>
    </xdr:pic>
    <xdr:clientData/>
  </xdr:twoCellAnchor>
  <xdr:twoCellAnchor>
    <xdr:from>
      <xdr:col>27</xdr:col>
      <xdr:colOff>95251</xdr:colOff>
      <xdr:row>41</xdr:row>
      <xdr:rowOff>119063</xdr:rowOff>
    </xdr:from>
    <xdr:to>
      <xdr:col>31</xdr:col>
      <xdr:colOff>250032</xdr:colOff>
      <xdr:row>49</xdr:row>
      <xdr:rowOff>23813</xdr:rowOff>
    </xdr:to>
    <xdr:graphicFrame macro="">
      <xdr:nvGraphicFramePr>
        <xdr:cNvPr id="3" name="Graphique 2">
          <a:extLst>
            <a:ext uri="{FF2B5EF4-FFF2-40B4-BE49-F238E27FC236}">
              <a16:creationId xmlns:a16="http://schemas.microsoft.com/office/drawing/2014/main" id="{5598046C-BE6A-40C7-BF65-FC6BD3089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32</xdr:col>
      <xdr:colOff>250031</xdr:colOff>
      <xdr:row>41</xdr:row>
      <xdr:rowOff>119063</xdr:rowOff>
    </xdr:from>
    <xdr:to>
      <xdr:col>36</xdr:col>
      <xdr:colOff>47623</xdr:colOff>
      <xdr:row>49</xdr:row>
      <xdr:rowOff>11906</xdr:rowOff>
    </xdr:to>
    <xdr:graphicFrame macro="">
      <xdr:nvGraphicFramePr>
        <xdr:cNvPr id="4" name="Graphique 3">
          <a:extLst>
            <a:ext uri="{FF2B5EF4-FFF2-40B4-BE49-F238E27FC236}">
              <a16:creationId xmlns:a16="http://schemas.microsoft.com/office/drawing/2014/main" id="{BCBB3594-C89B-4709-B957-1EE7BC8F37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29764</xdr:colOff>
      <xdr:row>51</xdr:row>
      <xdr:rowOff>178594</xdr:rowOff>
    </xdr:from>
    <xdr:to>
      <xdr:col>31</xdr:col>
      <xdr:colOff>273843</xdr:colOff>
      <xdr:row>61</xdr:row>
      <xdr:rowOff>59531</xdr:rowOff>
    </xdr:to>
    <xdr:graphicFrame macro="">
      <xdr:nvGraphicFramePr>
        <xdr:cNvPr id="5" name="Graphique 4">
          <a:extLst>
            <a:ext uri="{FF2B5EF4-FFF2-40B4-BE49-F238E27FC236}">
              <a16:creationId xmlns:a16="http://schemas.microsoft.com/office/drawing/2014/main" id="{DD17BCFE-1306-4D90-BBC0-37F6133BB8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32</xdr:col>
      <xdr:colOff>261938</xdr:colOff>
      <xdr:row>52</xdr:row>
      <xdr:rowOff>11906</xdr:rowOff>
    </xdr:from>
    <xdr:to>
      <xdr:col>36</xdr:col>
      <xdr:colOff>23813</xdr:colOff>
      <xdr:row>61</xdr:row>
      <xdr:rowOff>95249</xdr:rowOff>
    </xdr:to>
    <xdr:graphicFrame macro="">
      <xdr:nvGraphicFramePr>
        <xdr:cNvPr id="6" name="Graphique 5">
          <a:extLst>
            <a:ext uri="{FF2B5EF4-FFF2-40B4-BE49-F238E27FC236}">
              <a16:creationId xmlns:a16="http://schemas.microsoft.com/office/drawing/2014/main" id="{074A3B99-B0A1-422F-A2C3-A2DE1A9C0C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tube-education-physique-et-sportive.apps.education.fr/w/c5rMBodTgQvp1mNdtLNxQ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4">
    <tabColor rgb="FFFFFF00"/>
  </sheetPr>
  <dimension ref="A1:O18"/>
  <sheetViews>
    <sheetView workbookViewId="0">
      <selection activeCell="A2" sqref="A2:A17"/>
    </sheetView>
  </sheetViews>
  <sheetFormatPr baseColWidth="10" defaultRowHeight="15" x14ac:dyDescent="0.25"/>
  <cols>
    <col min="1" max="12" width="21.85546875" style="1" customWidth="1"/>
    <col min="13" max="15" width="21.85546875" customWidth="1"/>
  </cols>
  <sheetData>
    <row r="1" spans="1:15" ht="35.1" customHeight="1" x14ac:dyDescent="0.25">
      <c r="A1" s="3" t="s">
        <v>8</v>
      </c>
      <c r="B1" s="3" t="s">
        <v>39</v>
      </c>
      <c r="C1" s="3"/>
      <c r="D1" s="3"/>
      <c r="E1" s="3"/>
      <c r="F1" s="3"/>
      <c r="G1" s="3"/>
      <c r="H1" s="3"/>
      <c r="I1" s="3"/>
      <c r="J1" s="3"/>
      <c r="K1" s="3"/>
      <c r="L1" s="3"/>
      <c r="M1" s="4"/>
      <c r="N1" s="4"/>
      <c r="O1" s="4"/>
    </row>
    <row r="2" spans="1:15" x14ac:dyDescent="0.25">
      <c r="A2" s="1" t="s">
        <v>40</v>
      </c>
      <c r="B2" s="1" t="s">
        <v>40</v>
      </c>
    </row>
    <row r="3" spans="1:15" x14ac:dyDescent="0.25">
      <c r="A3" s="1" t="s">
        <v>41</v>
      </c>
      <c r="B3" s="1" t="s">
        <v>41</v>
      </c>
    </row>
    <row r="4" spans="1:15" x14ac:dyDescent="0.25">
      <c r="A4" s="1" t="s">
        <v>42</v>
      </c>
      <c r="B4" s="1" t="s">
        <v>42</v>
      </c>
    </row>
    <row r="5" spans="1:15" x14ac:dyDescent="0.25">
      <c r="A5" s="1" t="s">
        <v>43</v>
      </c>
      <c r="B5" s="1" t="s">
        <v>43</v>
      </c>
    </row>
    <row r="6" spans="1:15" x14ac:dyDescent="0.25">
      <c r="A6" s="1" t="s">
        <v>44</v>
      </c>
      <c r="B6" s="1" t="s">
        <v>44</v>
      </c>
    </row>
    <row r="7" spans="1:15" x14ac:dyDescent="0.25">
      <c r="A7" s="1" t="s">
        <v>45</v>
      </c>
      <c r="B7" s="1" t="s">
        <v>45</v>
      </c>
    </row>
    <row r="8" spans="1:15" x14ac:dyDescent="0.25">
      <c r="A8" s="1" t="s">
        <v>46</v>
      </c>
      <c r="B8" s="1" t="s">
        <v>46</v>
      </c>
    </row>
    <row r="9" spans="1:15" x14ac:dyDescent="0.25">
      <c r="A9" s="1" t="s">
        <v>47</v>
      </c>
      <c r="B9" s="1" t="s">
        <v>47</v>
      </c>
    </row>
    <row r="10" spans="1:15" x14ac:dyDescent="0.25">
      <c r="A10" s="1" t="s">
        <v>48</v>
      </c>
      <c r="B10" s="1" t="s">
        <v>48</v>
      </c>
    </row>
    <row r="11" spans="1:15" x14ac:dyDescent="0.25">
      <c r="A11" s="1" t="s">
        <v>49</v>
      </c>
      <c r="B11" s="1" t="s">
        <v>49</v>
      </c>
    </row>
    <row r="12" spans="1:15" x14ac:dyDescent="0.25">
      <c r="A12" s="1" t="s">
        <v>50</v>
      </c>
      <c r="B12" s="1" t="s">
        <v>50</v>
      </c>
    </row>
    <row r="13" spans="1:15" x14ac:dyDescent="0.25">
      <c r="A13" s="1" t="s">
        <v>51</v>
      </c>
      <c r="B13" s="1" t="s">
        <v>51</v>
      </c>
    </row>
    <row r="14" spans="1:15" x14ac:dyDescent="0.25">
      <c r="A14" s="1" t="s">
        <v>52</v>
      </c>
      <c r="B14" s="1" t="s">
        <v>52</v>
      </c>
    </row>
    <row r="15" spans="1:15" x14ac:dyDescent="0.25">
      <c r="A15" s="1" t="s">
        <v>53</v>
      </c>
      <c r="B15" s="1" t="s">
        <v>53</v>
      </c>
    </row>
    <row r="16" spans="1:15" x14ac:dyDescent="0.25">
      <c r="A16" s="1" t="s">
        <v>54</v>
      </c>
      <c r="B16" s="1" t="s">
        <v>54</v>
      </c>
    </row>
    <row r="17" spans="1:2" x14ac:dyDescent="0.25">
      <c r="A17" s="1" t="s">
        <v>55</v>
      </c>
      <c r="B17" s="1" t="s">
        <v>55</v>
      </c>
    </row>
    <row r="18" spans="1:2" x14ac:dyDescent="0.25">
      <c r="A18" s="1" t="s">
        <v>56</v>
      </c>
      <c r="B18" s="1" t="s">
        <v>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CH202"/>
  <sheetViews>
    <sheetView zoomScale="73" zoomScaleNormal="73" workbookViewId="0">
      <selection activeCell="C2" sqref="C2:C14"/>
    </sheetView>
  </sheetViews>
  <sheetFormatPr baseColWidth="10" defaultColWidth="22.85546875" defaultRowHeight="15" x14ac:dyDescent="0.25"/>
  <cols>
    <col min="1" max="17" width="22.85546875" style="19"/>
    <col min="18" max="86" width="22.85546875" style="15"/>
    <col min="87" max="16384" width="22.85546875" style="19"/>
  </cols>
  <sheetData>
    <row r="1" spans="1:86" s="18" customFormat="1" ht="30.6" customHeight="1" x14ac:dyDescent="0.25">
      <c r="A1" s="20" t="s">
        <v>5</v>
      </c>
      <c r="B1" s="21" t="str">
        <f>Feuil1!A1</f>
        <v>Classe :</v>
      </c>
      <c r="C1" s="22" t="str">
        <f>Feuil1!B1</f>
        <v>Nom</v>
      </c>
      <c r="D1" s="22" t="str">
        <f>Feuil1!C1</f>
        <v>Club</v>
      </c>
      <c r="E1" s="22" t="str">
        <f>Feuil1!D1</f>
        <v>Equipe</v>
      </c>
      <c r="F1" s="22" t="str">
        <f>Feuil1!E1</f>
        <v>Porter le danger</v>
      </c>
      <c r="G1" s="22" t="str">
        <f>Feuil1!F1</f>
        <v>Efficacité</v>
      </c>
      <c r="H1" s="22" t="str">
        <f>Feuil1!G1</f>
        <v>Pts Vict</v>
      </c>
      <c r="I1" s="22" t="str">
        <f>Feuil1!H1</f>
        <v>Zone Arbitre</v>
      </c>
      <c r="J1" s="22" t="str">
        <f>Feuil1!I1</f>
        <v>Centre Arbitre</v>
      </c>
      <c r="K1" s="22">
        <f>Feuil1!J1</f>
        <v>0</v>
      </c>
      <c r="L1" s="23" t="s">
        <v>30</v>
      </c>
      <c r="M1" s="23" t="s">
        <v>31</v>
      </c>
      <c r="N1" s="23" t="s">
        <v>32</v>
      </c>
      <c r="O1" s="23" t="s">
        <v>33</v>
      </c>
      <c r="P1" s="23" t="s">
        <v>34</v>
      </c>
      <c r="Q1" s="23" t="s">
        <v>35</v>
      </c>
      <c r="R1" s="23" t="s">
        <v>36</v>
      </c>
      <c r="S1" s="23" t="s">
        <v>37</v>
      </c>
      <c r="T1" s="23" t="s">
        <v>38</v>
      </c>
      <c r="U1" s="14"/>
      <c r="V1" s="14"/>
      <c r="W1" s="14"/>
      <c r="X1" s="14"/>
      <c r="Y1" s="14"/>
      <c r="Z1" s="14"/>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row>
    <row r="2" spans="1:86" ht="30.6" customHeight="1" x14ac:dyDescent="0.25">
      <c r="A2" s="104">
        <v>1</v>
      </c>
      <c r="B2" s="100" t="str">
        <f>Feuil1!A2</f>
        <v>C_6ème</v>
      </c>
      <c r="C2" s="100" t="str">
        <f>Feuil1!B2</f>
        <v>C_6ème</v>
      </c>
      <c r="D2" s="100" t="str">
        <f>Feuil1!C2</f>
        <v>Club A</v>
      </c>
      <c r="E2" s="100">
        <f>Feuil1!D2</f>
        <v>1</v>
      </c>
      <c r="F2" s="100">
        <f>Feuil1!E2</f>
        <v>50</v>
      </c>
      <c r="G2" s="100">
        <f>Feuil1!F2</f>
        <v>100</v>
      </c>
      <c r="H2" s="100">
        <f>Feuil1!G2</f>
        <v>2</v>
      </c>
      <c r="I2" s="100" t="str">
        <f>Feuil1!H2</f>
        <v>…</v>
      </c>
      <c r="J2" s="100" t="str">
        <f>Feuil1!I2</f>
        <v>…</v>
      </c>
      <c r="K2" s="100">
        <f>Feuil1!J2</f>
        <v>0</v>
      </c>
      <c r="L2" s="17"/>
      <c r="M2" s="17"/>
      <c r="N2" s="17"/>
      <c r="O2" s="17"/>
      <c r="P2" s="17"/>
      <c r="Q2" s="17"/>
      <c r="R2" s="17"/>
      <c r="S2" s="17"/>
      <c r="T2" s="17"/>
    </row>
    <row r="3" spans="1:86" ht="30.6" customHeight="1" x14ac:dyDescent="0.25">
      <c r="A3" s="104">
        <v>1</v>
      </c>
      <c r="B3" s="100" t="str">
        <f>Feuil1!A3</f>
        <v>C_6ème</v>
      </c>
      <c r="C3" s="100" t="str">
        <f>Feuil1!B3</f>
        <v>Elève 6</v>
      </c>
      <c r="D3" s="100" t="str">
        <f>Feuil1!C3</f>
        <v>Club A</v>
      </c>
      <c r="E3" s="100">
        <f>Feuil1!D3</f>
        <v>1</v>
      </c>
      <c r="F3" s="100">
        <f>Feuil1!E3</f>
        <v>50</v>
      </c>
      <c r="G3" s="100">
        <f>Feuil1!F3</f>
        <v>100</v>
      </c>
      <c r="H3" s="100">
        <f>Feuil1!G3</f>
        <v>2</v>
      </c>
      <c r="I3" s="100" t="str">
        <f>Feuil1!H3</f>
        <v>…</v>
      </c>
      <c r="J3" s="100" t="str">
        <f>Feuil1!I3</f>
        <v>…</v>
      </c>
      <c r="K3" s="100">
        <f>Feuil1!J3</f>
        <v>0</v>
      </c>
      <c r="L3" s="17"/>
      <c r="M3" s="17"/>
      <c r="N3" s="17"/>
      <c r="O3" s="17"/>
      <c r="P3" s="17"/>
      <c r="Q3" s="17"/>
      <c r="R3" s="17"/>
      <c r="S3" s="17"/>
      <c r="T3" s="17"/>
    </row>
    <row r="4" spans="1:86" ht="30.6" customHeight="1" x14ac:dyDescent="0.25">
      <c r="A4" s="104">
        <v>1</v>
      </c>
      <c r="B4" s="100" t="str">
        <f>Feuil1!A4</f>
        <v>C_6ème</v>
      </c>
      <c r="C4" s="100" t="str">
        <f>Feuil1!B4</f>
        <v>Elève 6</v>
      </c>
      <c r="D4" s="100" t="str">
        <f>Feuil1!C4</f>
        <v>Club A</v>
      </c>
      <c r="E4" s="100">
        <f>Feuil1!D4</f>
        <v>1</v>
      </c>
      <c r="F4" s="100">
        <f>Feuil1!E4</f>
        <v>50</v>
      </c>
      <c r="G4" s="100">
        <f>Feuil1!F4</f>
        <v>100</v>
      </c>
      <c r="H4" s="100">
        <f>Feuil1!G4</f>
        <v>2</v>
      </c>
      <c r="I4" s="100" t="str">
        <f>Feuil1!H4</f>
        <v>…</v>
      </c>
      <c r="J4" s="100" t="str">
        <f>Feuil1!I4</f>
        <v>…</v>
      </c>
      <c r="K4" s="100">
        <f>Feuil1!J4</f>
        <v>0</v>
      </c>
      <c r="L4" s="17"/>
      <c r="M4" s="17"/>
      <c r="N4" s="17"/>
      <c r="O4" s="17"/>
      <c r="P4" s="17"/>
      <c r="Q4" s="17"/>
      <c r="R4" s="17"/>
      <c r="S4" s="17"/>
      <c r="T4" s="17"/>
    </row>
    <row r="5" spans="1:86" ht="30.6" customHeight="1" x14ac:dyDescent="0.25">
      <c r="A5" s="104">
        <v>1</v>
      </c>
      <c r="B5" s="100" t="str">
        <f>Feuil1!A5</f>
        <v>C_6ème</v>
      </c>
      <c r="C5" s="100" t="str">
        <f>Feuil1!B5</f>
        <v>Elève 6</v>
      </c>
      <c r="D5" s="100" t="str">
        <f>Feuil1!C5</f>
        <v>Club A</v>
      </c>
      <c r="E5" s="100">
        <f>Feuil1!D5</f>
        <v>1</v>
      </c>
      <c r="F5" s="100">
        <f>Feuil1!E5</f>
        <v>50</v>
      </c>
      <c r="G5" s="100">
        <f>Feuil1!F5</f>
        <v>100</v>
      </c>
      <c r="H5" s="100">
        <f>Feuil1!G5</f>
        <v>2</v>
      </c>
      <c r="I5" s="100" t="str">
        <f>Feuil1!H5</f>
        <v>…</v>
      </c>
      <c r="J5" s="100" t="str">
        <f>Feuil1!I5</f>
        <v>…</v>
      </c>
      <c r="K5" s="100">
        <f>Feuil1!J5</f>
        <v>0</v>
      </c>
      <c r="L5" s="17"/>
      <c r="M5" s="17"/>
      <c r="N5" s="17"/>
      <c r="O5" s="17"/>
      <c r="P5" s="17"/>
      <c r="Q5" s="17"/>
      <c r="R5" s="17"/>
      <c r="S5" s="17"/>
      <c r="T5" s="17"/>
    </row>
    <row r="6" spans="1:86" ht="30.6" customHeight="1" x14ac:dyDescent="0.25">
      <c r="A6" s="104">
        <v>1</v>
      </c>
      <c r="B6" s="100" t="str">
        <f>Feuil1!A6</f>
        <v>C_6ème</v>
      </c>
      <c r="C6" s="100" t="str">
        <f>Feuil1!B6</f>
        <v>Elève 6</v>
      </c>
      <c r="D6" s="100" t="str">
        <f>Feuil1!C6</f>
        <v>Club A</v>
      </c>
      <c r="E6" s="100">
        <f>Feuil1!D6</f>
        <v>1</v>
      </c>
      <c r="F6" s="100">
        <f>Feuil1!E6</f>
        <v>50</v>
      </c>
      <c r="G6" s="100">
        <f>Feuil1!F6</f>
        <v>100</v>
      </c>
      <c r="H6" s="100">
        <f>Feuil1!G6</f>
        <v>2</v>
      </c>
      <c r="I6" s="100" t="str">
        <f>Feuil1!H6</f>
        <v>…</v>
      </c>
      <c r="J6" s="100" t="str">
        <f>Feuil1!I6</f>
        <v>…</v>
      </c>
      <c r="K6" s="100">
        <f>Feuil1!J6</f>
        <v>0</v>
      </c>
      <c r="L6" s="17"/>
      <c r="M6" s="17"/>
      <c r="N6" s="17"/>
      <c r="O6" s="17"/>
      <c r="P6" s="17"/>
      <c r="Q6" s="17"/>
      <c r="R6" s="17"/>
      <c r="S6" s="17"/>
      <c r="T6" s="17"/>
    </row>
    <row r="7" spans="1:86" ht="30.6" customHeight="1" x14ac:dyDescent="0.25">
      <c r="A7" s="104">
        <v>1</v>
      </c>
      <c r="B7" s="100" t="str">
        <f>Feuil1!A7</f>
        <v>C_6ème</v>
      </c>
      <c r="C7" s="100" t="str">
        <f>Feuil1!B7</f>
        <v>Elève 4</v>
      </c>
      <c r="D7" s="100" t="str">
        <f>Feuil1!C7</f>
        <v>Club A</v>
      </c>
      <c r="E7" s="100">
        <f>Feuil1!D7</f>
        <v>1</v>
      </c>
      <c r="F7" s="100">
        <f>Feuil1!E7</f>
        <v>50</v>
      </c>
      <c r="G7" s="100">
        <f>Feuil1!F7</f>
        <v>100</v>
      </c>
      <c r="H7" s="100">
        <f>Feuil1!G7</f>
        <v>2</v>
      </c>
      <c r="I7" s="100" t="str">
        <f>Feuil1!H7</f>
        <v>…</v>
      </c>
      <c r="J7" s="100" t="str">
        <f>Feuil1!I7</f>
        <v>…</v>
      </c>
      <c r="K7" s="100">
        <f>Feuil1!J7</f>
        <v>0</v>
      </c>
      <c r="L7" s="17"/>
      <c r="M7" s="17"/>
      <c r="N7" s="17"/>
      <c r="O7" s="17"/>
      <c r="P7" s="17"/>
      <c r="Q7" s="17"/>
      <c r="R7" s="17"/>
      <c r="S7" s="17"/>
      <c r="T7" s="17"/>
    </row>
    <row r="8" spans="1:86" ht="30.6" customHeight="1" x14ac:dyDescent="0.25">
      <c r="A8" s="104">
        <v>1</v>
      </c>
      <c r="B8" s="100" t="str">
        <f>Feuil1!A8</f>
        <v>C_6ème</v>
      </c>
      <c r="C8" s="100" t="str">
        <f>Feuil1!B8</f>
        <v>Elève 4</v>
      </c>
      <c r="D8" s="100" t="str">
        <f>Feuil1!C8</f>
        <v>Club A</v>
      </c>
      <c r="E8" s="100">
        <f>Feuil1!D8</f>
        <v>1</v>
      </c>
      <c r="F8" s="100">
        <f>Feuil1!E8</f>
        <v>50</v>
      </c>
      <c r="G8" s="100">
        <f>Feuil1!F8</f>
        <v>100</v>
      </c>
      <c r="H8" s="100">
        <f>Feuil1!G8</f>
        <v>2</v>
      </c>
      <c r="I8" s="100" t="str">
        <f>Feuil1!H8</f>
        <v>…</v>
      </c>
      <c r="J8" s="100" t="str">
        <f>Feuil1!I8</f>
        <v>…</v>
      </c>
      <c r="K8" s="100">
        <f>Feuil1!J8</f>
        <v>0</v>
      </c>
      <c r="L8" s="15"/>
      <c r="M8" s="15"/>
      <c r="N8" s="15"/>
      <c r="O8" s="15"/>
      <c r="P8" s="15"/>
      <c r="Q8" s="15"/>
    </row>
    <row r="9" spans="1:86" ht="30.6" customHeight="1" x14ac:dyDescent="0.25">
      <c r="A9" s="104">
        <v>1</v>
      </c>
      <c r="B9" s="100" t="str">
        <f>Feuil1!A9</f>
        <v>C_6ème</v>
      </c>
      <c r="C9" s="100" t="str">
        <f>Feuil1!B9</f>
        <v>Elève 3</v>
      </c>
      <c r="D9" s="100" t="str">
        <f>Feuil1!C9</f>
        <v>Club A</v>
      </c>
      <c r="E9" s="100">
        <f>Feuil1!D9</f>
        <v>1</v>
      </c>
      <c r="F9" s="100">
        <f>Feuil1!E9</f>
        <v>50</v>
      </c>
      <c r="G9" s="100">
        <f>Feuil1!F9</f>
        <v>100</v>
      </c>
      <c r="H9" s="100">
        <f>Feuil1!G9</f>
        <v>2</v>
      </c>
      <c r="I9" s="100" t="str">
        <f>Feuil1!H9</f>
        <v>…</v>
      </c>
      <c r="J9" s="100" t="str">
        <f>Feuil1!I9</f>
        <v>…</v>
      </c>
      <c r="K9" s="100">
        <f>Feuil1!J9</f>
        <v>0</v>
      </c>
      <c r="L9" s="15"/>
      <c r="M9" s="15"/>
      <c r="N9" s="15"/>
      <c r="O9" s="15"/>
      <c r="P9" s="15"/>
      <c r="Q9" s="15"/>
    </row>
    <row r="10" spans="1:86" ht="30.6" customHeight="1" x14ac:dyDescent="0.25">
      <c r="A10" s="104">
        <v>1</v>
      </c>
      <c r="B10" s="100" t="str">
        <f>Feuil1!A10</f>
        <v>C_6ème</v>
      </c>
      <c r="C10" s="100" t="str">
        <f>Feuil1!B10</f>
        <v>Elève 6</v>
      </c>
      <c r="D10" s="100" t="str">
        <f>Feuil1!C10</f>
        <v>Club A</v>
      </c>
      <c r="E10" s="100">
        <f>Feuil1!D10</f>
        <v>1</v>
      </c>
      <c r="F10" s="100">
        <f>Feuil1!E10</f>
        <v>50</v>
      </c>
      <c r="G10" s="100">
        <f>Feuil1!F10</f>
        <v>100</v>
      </c>
      <c r="H10" s="100">
        <f>Feuil1!G10</f>
        <v>2</v>
      </c>
      <c r="I10" s="100" t="str">
        <f>Feuil1!H10</f>
        <v>…</v>
      </c>
      <c r="J10" s="100" t="str">
        <f>Feuil1!I10</f>
        <v>…</v>
      </c>
      <c r="K10" s="100">
        <f>Feuil1!J10</f>
        <v>0</v>
      </c>
      <c r="L10" s="15"/>
      <c r="M10" s="15"/>
      <c r="N10" s="15"/>
      <c r="O10" s="15"/>
      <c r="P10" s="15"/>
      <c r="Q10" s="15"/>
    </row>
    <row r="11" spans="1:86" ht="30.6" customHeight="1" x14ac:dyDescent="0.25">
      <c r="A11" s="104">
        <v>1</v>
      </c>
      <c r="B11" s="100" t="str">
        <f>Feuil1!A11</f>
        <v>C_6ème</v>
      </c>
      <c r="C11" s="100" t="str">
        <f>Feuil1!B11</f>
        <v>Elève 2</v>
      </c>
      <c r="D11" s="100" t="str">
        <f>Feuil1!C11</f>
        <v>Club A</v>
      </c>
      <c r="E11" s="100">
        <f>Feuil1!D11</f>
        <v>1</v>
      </c>
      <c r="F11" s="100">
        <f>Feuil1!E11</f>
        <v>50</v>
      </c>
      <c r="G11" s="100">
        <f>Feuil1!F11</f>
        <v>100</v>
      </c>
      <c r="H11" s="100">
        <f>Feuil1!G11</f>
        <v>2</v>
      </c>
      <c r="I11" s="100" t="str">
        <f>Feuil1!H11</f>
        <v>…</v>
      </c>
      <c r="J11" s="100" t="str">
        <f>Feuil1!I11</f>
        <v>…</v>
      </c>
      <c r="K11" s="100">
        <f>Feuil1!J11</f>
        <v>0</v>
      </c>
      <c r="L11" s="15"/>
      <c r="M11" s="15"/>
      <c r="N11" s="15"/>
      <c r="O11" s="15"/>
      <c r="P11" s="15"/>
      <c r="Q11" s="15"/>
    </row>
    <row r="12" spans="1:86" ht="30.6" customHeight="1" x14ac:dyDescent="0.25">
      <c r="A12" s="104">
        <v>1</v>
      </c>
      <c r="B12" s="100" t="str">
        <f>Feuil1!A12</f>
        <v>C_6ème</v>
      </c>
      <c r="C12" s="100" t="str">
        <f>Feuil1!B12</f>
        <v>Elève 4</v>
      </c>
      <c r="D12" s="100" t="str">
        <f>Feuil1!C12</f>
        <v>…</v>
      </c>
      <c r="E12" s="100" t="str">
        <f>Feuil1!D12</f>
        <v>…</v>
      </c>
      <c r="F12" s="100" t="str">
        <f>Feuil1!E12</f>
        <v>…</v>
      </c>
      <c r="G12" s="100" t="str">
        <f>Feuil1!F12</f>
        <v>…</v>
      </c>
      <c r="H12" s="100" t="str">
        <f>Feuil1!G12</f>
        <v>…</v>
      </c>
      <c r="I12" s="100">
        <f>Feuil1!H12</f>
        <v>2</v>
      </c>
      <c r="J12" s="100" t="str">
        <f>Feuil1!I12</f>
        <v>…</v>
      </c>
      <c r="K12" s="100">
        <f>Feuil1!J12</f>
        <v>0</v>
      </c>
      <c r="L12" s="15"/>
      <c r="M12" s="15"/>
      <c r="N12" s="15"/>
      <c r="O12" s="15"/>
      <c r="P12" s="15"/>
      <c r="Q12" s="15"/>
    </row>
    <row r="13" spans="1:86" ht="30.6" customHeight="1" x14ac:dyDescent="0.25">
      <c r="A13" s="104">
        <v>1</v>
      </c>
      <c r="B13" s="100" t="str">
        <f>Feuil1!A13</f>
        <v>C_6ème</v>
      </c>
      <c r="C13" s="100" t="str">
        <f>Feuil1!B13</f>
        <v>Elève 5</v>
      </c>
      <c r="D13" s="100" t="str">
        <f>Feuil1!C13</f>
        <v>…</v>
      </c>
      <c r="E13" s="100" t="str">
        <f>Feuil1!D13</f>
        <v>…</v>
      </c>
      <c r="F13" s="100" t="str">
        <f>Feuil1!E13</f>
        <v>…</v>
      </c>
      <c r="G13" s="100" t="str">
        <f>Feuil1!F13</f>
        <v>…</v>
      </c>
      <c r="H13" s="100" t="str">
        <f>Feuil1!G13</f>
        <v>…</v>
      </c>
      <c r="I13" s="100">
        <f>Feuil1!H13</f>
        <v>1</v>
      </c>
      <c r="J13" s="100" t="str">
        <f>Feuil1!I13</f>
        <v>…</v>
      </c>
      <c r="K13" s="100">
        <f>Feuil1!J13</f>
        <v>0</v>
      </c>
      <c r="L13" s="15"/>
      <c r="M13" s="15"/>
      <c r="N13" s="15"/>
      <c r="O13" s="15"/>
      <c r="P13" s="15"/>
      <c r="Q13" s="15"/>
    </row>
    <row r="14" spans="1:86" ht="30.6" customHeight="1" x14ac:dyDescent="0.25">
      <c r="A14" s="104">
        <v>1</v>
      </c>
      <c r="B14" s="100" t="str">
        <f>Feuil1!A14</f>
        <v>C_6ème</v>
      </c>
      <c r="C14" s="100" t="str">
        <f>Feuil1!B14</f>
        <v>Elève 6</v>
      </c>
      <c r="D14" s="100" t="str">
        <f>Feuil1!C14</f>
        <v>…</v>
      </c>
      <c r="E14" s="100" t="str">
        <f>Feuil1!D14</f>
        <v>…</v>
      </c>
      <c r="F14" s="100" t="str">
        <f>Feuil1!E14</f>
        <v>…</v>
      </c>
      <c r="G14" s="100" t="str">
        <f>Feuil1!F14</f>
        <v>…</v>
      </c>
      <c r="H14" s="100" t="str">
        <f>Feuil1!G14</f>
        <v>…</v>
      </c>
      <c r="I14" s="100" t="str">
        <f>Feuil1!H14</f>
        <v>…</v>
      </c>
      <c r="J14" s="100">
        <f>Feuil1!I14</f>
        <v>3</v>
      </c>
      <c r="K14" s="100">
        <f>Feuil1!J14</f>
        <v>0</v>
      </c>
      <c r="L14" s="15"/>
      <c r="M14" s="15"/>
      <c r="N14" s="15"/>
      <c r="O14" s="15"/>
      <c r="P14" s="15"/>
      <c r="Q14" s="15"/>
    </row>
    <row r="15" spans="1:86" ht="30.6" customHeight="1" x14ac:dyDescent="0.25">
      <c r="A15" s="104">
        <v>1</v>
      </c>
      <c r="B15" s="100" t="str">
        <f>Feuil1!A15</f>
        <v>C_6ème</v>
      </c>
      <c r="C15" s="100" t="str">
        <f>Feuil1!B15</f>
        <v>Elève 6</v>
      </c>
      <c r="D15" s="100" t="str">
        <f>Feuil1!C15</f>
        <v>…</v>
      </c>
      <c r="E15" s="100" t="str">
        <f>Feuil1!D15</f>
        <v>…</v>
      </c>
      <c r="F15" s="100" t="str">
        <f>Feuil1!E15</f>
        <v>…</v>
      </c>
      <c r="G15" s="100" t="str">
        <f>Feuil1!F15</f>
        <v>…</v>
      </c>
      <c r="H15" s="100" t="str">
        <f>Feuil1!G15</f>
        <v>…</v>
      </c>
      <c r="I15" s="100" t="str">
        <f>Feuil1!H15</f>
        <v>…</v>
      </c>
      <c r="J15" s="100">
        <f>Feuil1!I15</f>
        <v>4</v>
      </c>
      <c r="K15" s="100">
        <f>Feuil1!J15</f>
        <v>0</v>
      </c>
      <c r="L15" s="15"/>
      <c r="M15" s="15"/>
      <c r="N15" s="15"/>
      <c r="O15" s="15"/>
      <c r="P15" s="15"/>
      <c r="Q15" s="15"/>
    </row>
    <row r="16" spans="1:86" ht="30.6" customHeight="1" x14ac:dyDescent="0.25">
      <c r="A16" s="102">
        <v>2</v>
      </c>
      <c r="B16" s="102" t="str">
        <f>Feuil2!A2</f>
        <v>D_3ème</v>
      </c>
      <c r="C16" s="102" t="str">
        <f>Feuil2!B2</f>
        <v>Elève 1</v>
      </c>
      <c r="D16" s="102" t="str">
        <f>Feuil2!C2</f>
        <v>Club B</v>
      </c>
      <c r="E16" s="102">
        <f>Feuil2!D2</f>
        <v>7</v>
      </c>
      <c r="F16" s="102">
        <f>Feuil2!E2</f>
        <v>72.727272727272734</v>
      </c>
      <c r="G16" s="102">
        <f>Feuil2!F2</f>
        <v>25</v>
      </c>
      <c r="H16" s="102">
        <f>Feuil2!G2</f>
        <v>1</v>
      </c>
      <c r="I16" s="102" t="str">
        <f>Feuil2!H2</f>
        <v>…</v>
      </c>
      <c r="J16" s="102" t="str">
        <f>Feuil2!I2</f>
        <v>…</v>
      </c>
      <c r="K16" s="102">
        <f>Feuil2!J2</f>
        <v>0</v>
      </c>
      <c r="L16" s="15"/>
      <c r="M16" s="15"/>
      <c r="N16" s="15"/>
      <c r="O16" s="15"/>
      <c r="P16" s="15"/>
      <c r="Q16" s="15"/>
    </row>
    <row r="17" spans="1:17" ht="30.6" customHeight="1" x14ac:dyDescent="0.25">
      <c r="A17" s="102">
        <v>2</v>
      </c>
      <c r="B17" s="102" t="str">
        <f>Feuil2!A3</f>
        <v>D_3ème</v>
      </c>
      <c r="C17" s="102" t="str">
        <f>Feuil2!B3</f>
        <v>Elève  6</v>
      </c>
      <c r="D17" s="102" t="str">
        <f>Feuil2!C3</f>
        <v>Club B</v>
      </c>
      <c r="E17" s="102">
        <f>Feuil2!D3</f>
        <v>7</v>
      </c>
      <c r="F17" s="102">
        <f>Feuil2!E3</f>
        <v>72.727272727272734</v>
      </c>
      <c r="G17" s="102">
        <f>Feuil2!F3</f>
        <v>25</v>
      </c>
      <c r="H17" s="102">
        <f>Feuil2!G3</f>
        <v>1</v>
      </c>
      <c r="I17" s="102" t="str">
        <f>Feuil2!H3</f>
        <v>…</v>
      </c>
      <c r="J17" s="102" t="str">
        <f>Feuil2!I3</f>
        <v>…</v>
      </c>
      <c r="K17" s="102">
        <f>Feuil2!J3</f>
        <v>0</v>
      </c>
      <c r="L17" s="15"/>
      <c r="M17" s="15"/>
      <c r="N17" s="15"/>
      <c r="O17" s="15"/>
      <c r="P17" s="15"/>
      <c r="Q17" s="15"/>
    </row>
    <row r="18" spans="1:17" ht="30.6" customHeight="1" x14ac:dyDescent="0.25">
      <c r="A18" s="102">
        <v>2</v>
      </c>
      <c r="B18" s="102" t="str">
        <f>Feuil2!A4</f>
        <v>D_3ème</v>
      </c>
      <c r="C18" s="102" t="str">
        <f>Feuil2!B4</f>
        <v>Elève  6</v>
      </c>
      <c r="D18" s="102" t="str">
        <f>Feuil2!C4</f>
        <v>Club B</v>
      </c>
      <c r="E18" s="102">
        <f>Feuil2!D4</f>
        <v>7</v>
      </c>
      <c r="F18" s="102">
        <f>Feuil2!E4</f>
        <v>72.727272727272734</v>
      </c>
      <c r="G18" s="102">
        <f>Feuil2!F4</f>
        <v>25</v>
      </c>
      <c r="H18" s="102">
        <f>Feuil2!G4</f>
        <v>1</v>
      </c>
      <c r="I18" s="102" t="str">
        <f>Feuil2!H4</f>
        <v>…</v>
      </c>
      <c r="J18" s="102" t="str">
        <f>Feuil2!I4</f>
        <v>…</v>
      </c>
      <c r="K18" s="102">
        <f>Feuil2!J4</f>
        <v>0</v>
      </c>
      <c r="L18" s="15"/>
      <c r="M18" s="15"/>
      <c r="N18" s="15"/>
      <c r="O18" s="15"/>
      <c r="P18" s="15"/>
      <c r="Q18" s="15"/>
    </row>
    <row r="19" spans="1:17" ht="30.6" customHeight="1" x14ac:dyDescent="0.25">
      <c r="A19" s="102">
        <v>2</v>
      </c>
      <c r="B19" s="102" t="str">
        <f>Feuil2!A5</f>
        <v>D_3ème</v>
      </c>
      <c r="C19" s="102" t="str">
        <f>Feuil2!B5</f>
        <v>Elève  6</v>
      </c>
      <c r="D19" s="102" t="str">
        <f>Feuil2!C5</f>
        <v>Club B</v>
      </c>
      <c r="E19" s="102">
        <f>Feuil2!D5</f>
        <v>7</v>
      </c>
      <c r="F19" s="102">
        <f>Feuil2!E5</f>
        <v>72.727272727272734</v>
      </c>
      <c r="G19" s="102">
        <f>Feuil2!F5</f>
        <v>25</v>
      </c>
      <c r="H19" s="102">
        <f>Feuil2!G5</f>
        <v>1</v>
      </c>
      <c r="I19" s="102" t="str">
        <f>Feuil2!H5</f>
        <v>…</v>
      </c>
      <c r="J19" s="102" t="str">
        <f>Feuil2!I5</f>
        <v>…</v>
      </c>
      <c r="K19" s="102">
        <f>Feuil2!J5</f>
        <v>0</v>
      </c>
      <c r="L19" s="15"/>
      <c r="M19" s="15"/>
      <c r="N19" s="15"/>
      <c r="O19" s="15"/>
      <c r="P19" s="15"/>
      <c r="Q19" s="15"/>
    </row>
    <row r="20" spans="1:17" ht="30.6" customHeight="1" x14ac:dyDescent="0.25">
      <c r="A20" s="102">
        <v>2</v>
      </c>
      <c r="B20" s="102" t="str">
        <f>Feuil2!A6</f>
        <v>D_3ème</v>
      </c>
      <c r="C20" s="102" t="str">
        <f>Feuil2!B6</f>
        <v>Elève  6</v>
      </c>
      <c r="D20" s="102" t="str">
        <f>Feuil2!C6</f>
        <v>Club B</v>
      </c>
      <c r="E20" s="102">
        <f>Feuil2!D6</f>
        <v>7</v>
      </c>
      <c r="F20" s="102">
        <f>Feuil2!E6</f>
        <v>72.727272727272734</v>
      </c>
      <c r="G20" s="102">
        <f>Feuil2!F6</f>
        <v>25</v>
      </c>
      <c r="H20" s="102">
        <f>Feuil2!G6</f>
        <v>1</v>
      </c>
      <c r="I20" s="102" t="str">
        <f>Feuil2!H6</f>
        <v>…</v>
      </c>
      <c r="J20" s="102" t="str">
        <f>Feuil2!I6</f>
        <v>…</v>
      </c>
      <c r="K20" s="102">
        <f>Feuil2!J6</f>
        <v>0</v>
      </c>
      <c r="L20" s="15"/>
      <c r="M20" s="15"/>
      <c r="N20" s="15"/>
      <c r="O20" s="15"/>
      <c r="P20" s="15"/>
      <c r="Q20" s="15"/>
    </row>
    <row r="21" spans="1:17" ht="30.6" customHeight="1" x14ac:dyDescent="0.25">
      <c r="A21" s="102">
        <v>2</v>
      </c>
      <c r="B21" s="102" t="str">
        <f>Feuil2!A7</f>
        <v>D_3ème</v>
      </c>
      <c r="C21" s="102" t="str">
        <f>Feuil2!B7</f>
        <v>Elève  6</v>
      </c>
      <c r="D21" s="102" t="str">
        <f>Feuil2!C7</f>
        <v>Club A</v>
      </c>
      <c r="E21" s="102">
        <f>Feuil2!D7</f>
        <v>4</v>
      </c>
      <c r="F21" s="102">
        <f>Feuil2!E7</f>
        <v>57.142857142857146</v>
      </c>
      <c r="G21" s="102">
        <f>Feuil2!F7</f>
        <v>50</v>
      </c>
      <c r="H21" s="102">
        <f>Feuil2!G7</f>
        <v>3</v>
      </c>
      <c r="I21" s="102" t="str">
        <f>Feuil2!H7</f>
        <v>…</v>
      </c>
      <c r="J21" s="102" t="str">
        <f>Feuil2!I7</f>
        <v>…</v>
      </c>
      <c r="K21" s="102">
        <f>Feuil2!J7</f>
        <v>0</v>
      </c>
      <c r="L21" s="15"/>
      <c r="M21" s="15"/>
      <c r="N21" s="15"/>
      <c r="O21" s="15"/>
      <c r="P21" s="15"/>
      <c r="Q21" s="15"/>
    </row>
    <row r="22" spans="1:17" ht="30.6" customHeight="1" x14ac:dyDescent="0.25">
      <c r="A22" s="102">
        <v>2</v>
      </c>
      <c r="B22" s="102" t="str">
        <f>Feuil2!A8</f>
        <v>D_3ème</v>
      </c>
      <c r="C22" s="102" t="str">
        <f>Feuil2!B8</f>
        <v>Elève 4</v>
      </c>
      <c r="D22" s="102" t="str">
        <f>Feuil2!C8</f>
        <v>Club A</v>
      </c>
      <c r="E22" s="102">
        <f>Feuil2!D8</f>
        <v>4</v>
      </c>
      <c r="F22" s="102">
        <f>Feuil2!E8</f>
        <v>57.142857142857146</v>
      </c>
      <c r="G22" s="102">
        <f>Feuil2!F8</f>
        <v>50</v>
      </c>
      <c r="H22" s="102">
        <f>Feuil2!G8</f>
        <v>3</v>
      </c>
      <c r="I22" s="102" t="str">
        <f>Feuil2!H8</f>
        <v>…</v>
      </c>
      <c r="J22" s="102" t="str">
        <f>Feuil2!I8</f>
        <v>…</v>
      </c>
      <c r="K22" s="102">
        <f>Feuil2!J8</f>
        <v>0</v>
      </c>
      <c r="L22" s="15"/>
      <c r="M22" s="15"/>
      <c r="N22" s="15"/>
      <c r="O22" s="15"/>
      <c r="P22" s="15"/>
      <c r="Q22" s="15"/>
    </row>
    <row r="23" spans="1:17" ht="30.6" customHeight="1" x14ac:dyDescent="0.25">
      <c r="A23" s="102">
        <v>2</v>
      </c>
      <c r="B23" s="102" t="str">
        <f>Feuil2!A9</f>
        <v>D_3ème</v>
      </c>
      <c r="C23" s="102" t="str">
        <f>Feuil2!B9</f>
        <v>Elève  6</v>
      </c>
      <c r="D23" s="102" t="str">
        <f>Feuil2!C9</f>
        <v>Club A</v>
      </c>
      <c r="E23" s="102">
        <f>Feuil2!D9</f>
        <v>4</v>
      </c>
      <c r="F23" s="102">
        <f>Feuil2!E9</f>
        <v>57.142857142857146</v>
      </c>
      <c r="G23" s="102">
        <f>Feuil2!F9</f>
        <v>50</v>
      </c>
      <c r="H23" s="102">
        <f>Feuil2!G9</f>
        <v>3</v>
      </c>
      <c r="I23" s="102" t="str">
        <f>Feuil2!H9</f>
        <v>…</v>
      </c>
      <c r="J23" s="102" t="str">
        <f>Feuil2!I9</f>
        <v>…</v>
      </c>
      <c r="K23" s="102">
        <f>Feuil2!J9</f>
        <v>0</v>
      </c>
      <c r="L23" s="15"/>
      <c r="M23" s="15"/>
      <c r="N23" s="15"/>
      <c r="O23" s="15"/>
      <c r="P23" s="15"/>
      <c r="Q23" s="15"/>
    </row>
    <row r="24" spans="1:17" ht="30.6" customHeight="1" x14ac:dyDescent="0.25">
      <c r="A24" s="102">
        <v>2</v>
      </c>
      <c r="B24" s="102" t="str">
        <f>Feuil2!A10</f>
        <v>D_3ème</v>
      </c>
      <c r="C24" s="102" t="str">
        <f>Feuil2!B10</f>
        <v>Elève  6</v>
      </c>
      <c r="D24" s="102" t="str">
        <f>Feuil2!C10</f>
        <v>Club A</v>
      </c>
      <c r="E24" s="102">
        <f>Feuil2!D10</f>
        <v>4</v>
      </c>
      <c r="F24" s="102">
        <f>Feuil2!E10</f>
        <v>57.142857142857146</v>
      </c>
      <c r="G24" s="102">
        <f>Feuil2!F10</f>
        <v>50</v>
      </c>
      <c r="H24" s="102">
        <f>Feuil2!G10</f>
        <v>3</v>
      </c>
      <c r="I24" s="102" t="str">
        <f>Feuil2!H10</f>
        <v>…</v>
      </c>
      <c r="J24" s="102" t="str">
        <f>Feuil2!I10</f>
        <v>…</v>
      </c>
      <c r="K24" s="102">
        <f>Feuil2!J10</f>
        <v>0</v>
      </c>
      <c r="L24" s="15"/>
      <c r="M24" s="15"/>
      <c r="N24" s="15"/>
      <c r="O24" s="15"/>
      <c r="P24" s="15"/>
      <c r="Q24" s="15"/>
    </row>
    <row r="25" spans="1:17" ht="30.6" customHeight="1" x14ac:dyDescent="0.25">
      <c r="A25" s="102">
        <v>2</v>
      </c>
      <c r="B25" s="102" t="str">
        <f>Feuil2!A11</f>
        <v>D_3ème</v>
      </c>
      <c r="C25" s="102" t="str">
        <f>Feuil2!B11</f>
        <v>Elève  6</v>
      </c>
      <c r="D25" s="102" t="str">
        <f>Feuil2!C11</f>
        <v>Club A</v>
      </c>
      <c r="E25" s="102">
        <f>Feuil2!D11</f>
        <v>4</v>
      </c>
      <c r="F25" s="102">
        <f>Feuil2!E11</f>
        <v>57.142857142857146</v>
      </c>
      <c r="G25" s="102">
        <f>Feuil2!F11</f>
        <v>50</v>
      </c>
      <c r="H25" s="102">
        <f>Feuil2!G11</f>
        <v>3</v>
      </c>
      <c r="I25" s="102" t="str">
        <f>Feuil2!H11</f>
        <v>…</v>
      </c>
      <c r="J25" s="102" t="str">
        <f>Feuil2!I11</f>
        <v>…</v>
      </c>
      <c r="K25" s="102">
        <f>Feuil2!J11</f>
        <v>0</v>
      </c>
      <c r="L25" s="15"/>
      <c r="M25" s="15"/>
      <c r="N25" s="15"/>
      <c r="O25" s="15"/>
      <c r="P25" s="15"/>
      <c r="Q25" s="15"/>
    </row>
    <row r="26" spans="1:17" ht="30.6" customHeight="1" x14ac:dyDescent="0.25">
      <c r="A26" s="102">
        <v>2</v>
      </c>
      <c r="B26" s="102" t="str">
        <f>Feuil2!A12</f>
        <v>D_3ème</v>
      </c>
      <c r="C26" s="102" t="str">
        <f>Feuil2!B12</f>
        <v>Elève  6</v>
      </c>
      <c r="D26" s="102" t="str">
        <f>Feuil2!C12</f>
        <v>…</v>
      </c>
      <c r="E26" s="102" t="str">
        <f>Feuil2!D12</f>
        <v>…</v>
      </c>
      <c r="F26" s="102" t="str">
        <f>Feuil2!E12</f>
        <v>…</v>
      </c>
      <c r="G26" s="102" t="str">
        <f>Feuil2!F12</f>
        <v>…</v>
      </c>
      <c r="H26" s="102" t="str">
        <f>Feuil2!G12</f>
        <v>…</v>
      </c>
      <c r="I26" s="102">
        <f>Feuil2!H12</f>
        <v>0</v>
      </c>
      <c r="J26" s="102" t="str">
        <f>Feuil2!I12</f>
        <v>…</v>
      </c>
      <c r="K26" s="102">
        <f>Feuil2!J12</f>
        <v>0</v>
      </c>
      <c r="L26" s="15"/>
      <c r="M26" s="15"/>
      <c r="N26" s="15"/>
      <c r="O26" s="15"/>
      <c r="P26" s="15"/>
      <c r="Q26" s="15"/>
    </row>
    <row r="27" spans="1:17" ht="30.6" customHeight="1" x14ac:dyDescent="0.25">
      <c r="A27" s="102">
        <v>2</v>
      </c>
      <c r="B27" s="102" t="str">
        <f>Feuil2!A13</f>
        <v>D_3ème</v>
      </c>
      <c r="C27" s="102" t="str">
        <f>Feuil2!B13</f>
        <v>Elève 1</v>
      </c>
      <c r="D27" s="102" t="str">
        <f>Feuil2!C13</f>
        <v>…</v>
      </c>
      <c r="E27" s="102" t="str">
        <f>Feuil2!D13</f>
        <v>…</v>
      </c>
      <c r="F27" s="102" t="str">
        <f>Feuil2!E13</f>
        <v>…</v>
      </c>
      <c r="G27" s="102" t="str">
        <f>Feuil2!F13</f>
        <v>…</v>
      </c>
      <c r="H27" s="102" t="str">
        <f>Feuil2!G13</f>
        <v>…</v>
      </c>
      <c r="I27" s="102">
        <f>Feuil2!H13</f>
        <v>1</v>
      </c>
      <c r="J27" s="102" t="str">
        <f>Feuil2!I13</f>
        <v>…</v>
      </c>
      <c r="K27" s="102">
        <f>Feuil2!J13</f>
        <v>0</v>
      </c>
      <c r="L27" s="15"/>
      <c r="M27" s="15"/>
      <c r="N27" s="15"/>
      <c r="O27" s="15"/>
      <c r="P27" s="15"/>
      <c r="Q27" s="15"/>
    </row>
    <row r="28" spans="1:17" ht="30.6" customHeight="1" x14ac:dyDescent="0.25">
      <c r="A28" s="102">
        <v>2</v>
      </c>
      <c r="B28" s="102" t="str">
        <f>Feuil2!A14</f>
        <v>D_3ème</v>
      </c>
      <c r="C28" s="102">
        <f>Feuil2!B14</f>
        <v>0</v>
      </c>
      <c r="D28" s="102" t="str">
        <f>Feuil2!C14</f>
        <v>…</v>
      </c>
      <c r="E28" s="102" t="str">
        <f>Feuil2!D14</f>
        <v>…</v>
      </c>
      <c r="F28" s="102" t="str">
        <f>Feuil2!E14</f>
        <v>…</v>
      </c>
      <c r="G28" s="102" t="str">
        <f>Feuil2!F14</f>
        <v>…</v>
      </c>
      <c r="H28" s="102" t="str">
        <f>Feuil2!G14</f>
        <v>…</v>
      </c>
      <c r="I28" s="102" t="str">
        <f>Feuil2!H14</f>
        <v>…</v>
      </c>
      <c r="J28" s="102">
        <f>Feuil2!I14</f>
        <v>3</v>
      </c>
      <c r="K28" s="102">
        <f>Feuil2!J14</f>
        <v>0</v>
      </c>
      <c r="L28" s="15"/>
      <c r="M28" s="15"/>
      <c r="N28" s="15"/>
      <c r="O28" s="15"/>
      <c r="P28" s="15"/>
      <c r="Q28" s="15"/>
    </row>
    <row r="29" spans="1:17" ht="30.6" customHeight="1" x14ac:dyDescent="0.25">
      <c r="A29" s="102">
        <v>2</v>
      </c>
      <c r="B29" s="102" t="str">
        <f>Feuil2!A15</f>
        <v>D_3ème</v>
      </c>
      <c r="C29" s="102">
        <f>Feuil2!B15</f>
        <v>0</v>
      </c>
      <c r="D29" s="102" t="str">
        <f>Feuil2!C15</f>
        <v>…</v>
      </c>
      <c r="E29" s="102" t="str">
        <f>Feuil2!D15</f>
        <v>…</v>
      </c>
      <c r="F29" s="102" t="str">
        <f>Feuil2!E15</f>
        <v>…</v>
      </c>
      <c r="G29" s="102" t="str">
        <f>Feuil2!F15</f>
        <v>…</v>
      </c>
      <c r="H29" s="102" t="str">
        <f>Feuil2!G15</f>
        <v>…</v>
      </c>
      <c r="I29" s="102" t="str">
        <f>Feuil2!H15</f>
        <v>…</v>
      </c>
      <c r="J29" s="102">
        <f>Feuil2!I15</f>
        <v>4</v>
      </c>
      <c r="K29" s="102">
        <f>Feuil2!J15</f>
        <v>0</v>
      </c>
      <c r="L29" s="15"/>
      <c r="M29" s="15"/>
      <c r="N29" s="15"/>
      <c r="O29" s="15"/>
      <c r="P29" s="15"/>
      <c r="Q29" s="15"/>
    </row>
    <row r="30" spans="1:17" ht="30.6" customHeight="1" x14ac:dyDescent="0.25">
      <c r="A30" s="102">
        <v>2</v>
      </c>
      <c r="B30" s="102">
        <f>Feuil2!A16</f>
        <v>0</v>
      </c>
      <c r="C30" s="102">
        <f>Feuil2!B16</f>
        <v>0</v>
      </c>
      <c r="D30" s="102">
        <f>Feuil2!C16</f>
        <v>0</v>
      </c>
      <c r="E30" s="102">
        <f>Feuil2!D16</f>
        <v>0</v>
      </c>
      <c r="F30" s="102">
        <f>Feuil2!E16</f>
        <v>0</v>
      </c>
      <c r="G30" s="102">
        <f>Feuil2!F16</f>
        <v>0</v>
      </c>
      <c r="H30" s="102">
        <f>Feuil2!G16</f>
        <v>0</v>
      </c>
      <c r="I30" s="102">
        <f>Feuil2!H16</f>
        <v>0</v>
      </c>
      <c r="J30" s="102">
        <f>Feuil2!I16</f>
        <v>0</v>
      </c>
      <c r="K30" s="102">
        <f>Feuil2!J16</f>
        <v>0</v>
      </c>
      <c r="L30" s="15"/>
      <c r="M30" s="15"/>
      <c r="N30" s="15"/>
      <c r="O30" s="15"/>
      <c r="P30" s="15"/>
      <c r="Q30" s="15"/>
    </row>
    <row r="31" spans="1:17" ht="30.6" customHeight="1" x14ac:dyDescent="0.25">
      <c r="A31" s="102">
        <v>2</v>
      </c>
      <c r="B31" s="102">
        <f>Feuil2!A17</f>
        <v>0</v>
      </c>
      <c r="C31" s="102">
        <f>Feuil2!B17</f>
        <v>0</v>
      </c>
      <c r="D31" s="102">
        <f>Feuil2!C17</f>
        <v>0</v>
      </c>
      <c r="E31" s="102">
        <f>Feuil2!D17</f>
        <v>0</v>
      </c>
      <c r="F31" s="102">
        <f>Feuil2!E17</f>
        <v>0</v>
      </c>
      <c r="G31" s="102">
        <f>Feuil2!F17</f>
        <v>0</v>
      </c>
      <c r="H31" s="102">
        <f>Feuil2!G17</f>
        <v>0</v>
      </c>
      <c r="I31" s="102">
        <f>Feuil2!H17</f>
        <v>0</v>
      </c>
      <c r="J31" s="102">
        <f>Feuil2!I17</f>
        <v>0</v>
      </c>
      <c r="K31" s="102">
        <f>Feuil2!J17</f>
        <v>0</v>
      </c>
      <c r="L31" s="15"/>
      <c r="M31" s="15"/>
      <c r="N31" s="15"/>
      <c r="O31" s="15"/>
      <c r="P31" s="15"/>
      <c r="Q31" s="15"/>
    </row>
    <row r="32" spans="1:17" ht="30.6" customHeight="1" x14ac:dyDescent="0.25">
      <c r="A32" s="103">
        <v>3</v>
      </c>
      <c r="B32" s="103" t="str">
        <f>Feuil3!A2</f>
        <v>D_3ème</v>
      </c>
      <c r="C32" s="103" t="str">
        <f>Feuil3!B2</f>
        <v>Elève 1</v>
      </c>
      <c r="D32" s="103" t="str">
        <f>Feuil3!C2</f>
        <v>Club B</v>
      </c>
      <c r="E32" s="103">
        <f>Feuil3!D2</f>
        <v>7</v>
      </c>
      <c r="F32" s="103">
        <f>Feuil3!E2</f>
        <v>72.727272727272734</v>
      </c>
      <c r="G32" s="103">
        <f>Feuil3!F2</f>
        <v>25</v>
      </c>
      <c r="H32" s="103">
        <f>Feuil3!G2</f>
        <v>1</v>
      </c>
      <c r="I32" s="103" t="str">
        <f>Feuil3!H2</f>
        <v>…</v>
      </c>
      <c r="J32" s="103" t="str">
        <f>Feuil3!I2</f>
        <v>…</v>
      </c>
      <c r="K32" s="103">
        <f>Feuil3!J2</f>
        <v>0</v>
      </c>
      <c r="L32" s="15"/>
      <c r="M32" s="15"/>
      <c r="N32" s="15"/>
      <c r="O32" s="15"/>
      <c r="P32" s="15"/>
      <c r="Q32" s="15"/>
    </row>
    <row r="33" spans="1:17" ht="30.6" customHeight="1" x14ac:dyDescent="0.25">
      <c r="A33" s="103">
        <v>3</v>
      </c>
      <c r="B33" s="103" t="str">
        <f>Feuil3!A3</f>
        <v>D_3ème</v>
      </c>
      <c r="C33" s="103" t="str">
        <f>Feuil3!B3</f>
        <v>Elève  6</v>
      </c>
      <c r="D33" s="103" t="str">
        <f>Feuil3!C3</f>
        <v>Club B</v>
      </c>
      <c r="E33" s="103">
        <f>Feuil3!D3</f>
        <v>7</v>
      </c>
      <c r="F33" s="103">
        <f>Feuil3!E3</f>
        <v>72.727272727272734</v>
      </c>
      <c r="G33" s="103">
        <f>Feuil3!F3</f>
        <v>25</v>
      </c>
      <c r="H33" s="103">
        <f>Feuil3!G3</f>
        <v>1</v>
      </c>
      <c r="I33" s="103" t="str">
        <f>Feuil3!H3</f>
        <v>…</v>
      </c>
      <c r="J33" s="103" t="str">
        <f>Feuil3!I3</f>
        <v>…</v>
      </c>
      <c r="K33" s="103">
        <f>Feuil3!J3</f>
        <v>0</v>
      </c>
      <c r="L33" s="15"/>
      <c r="M33" s="15"/>
      <c r="N33" s="15"/>
      <c r="O33" s="15"/>
      <c r="P33" s="15"/>
      <c r="Q33" s="15"/>
    </row>
    <row r="34" spans="1:17" ht="30.6" customHeight="1" x14ac:dyDescent="0.25">
      <c r="A34" s="103">
        <v>3</v>
      </c>
      <c r="B34" s="103" t="str">
        <f>Feuil3!A4</f>
        <v>D_3ème</v>
      </c>
      <c r="C34" s="103" t="str">
        <f>Feuil3!B4</f>
        <v>Elève  6</v>
      </c>
      <c r="D34" s="103" t="str">
        <f>Feuil3!C4</f>
        <v>Club B</v>
      </c>
      <c r="E34" s="103">
        <f>Feuil3!D4</f>
        <v>7</v>
      </c>
      <c r="F34" s="103">
        <f>Feuil3!E4</f>
        <v>72.727272727272734</v>
      </c>
      <c r="G34" s="103">
        <f>Feuil3!F4</f>
        <v>25</v>
      </c>
      <c r="H34" s="103">
        <f>Feuil3!G4</f>
        <v>1</v>
      </c>
      <c r="I34" s="103" t="str">
        <f>Feuil3!H4</f>
        <v>…</v>
      </c>
      <c r="J34" s="103" t="str">
        <f>Feuil3!I4</f>
        <v>…</v>
      </c>
      <c r="K34" s="103">
        <f>Feuil3!J4</f>
        <v>0</v>
      </c>
      <c r="L34" s="15"/>
      <c r="M34" s="15"/>
      <c r="N34" s="15"/>
      <c r="O34" s="15"/>
      <c r="P34" s="15"/>
      <c r="Q34" s="15"/>
    </row>
    <row r="35" spans="1:17" ht="30.6" customHeight="1" x14ac:dyDescent="0.25">
      <c r="A35" s="103">
        <v>3</v>
      </c>
      <c r="B35" s="103" t="str">
        <f>Feuil3!A5</f>
        <v>D_3ème</v>
      </c>
      <c r="C35" s="103" t="str">
        <f>Feuil3!B5</f>
        <v>Elève  6</v>
      </c>
      <c r="D35" s="103" t="str">
        <f>Feuil3!C5</f>
        <v>Club B</v>
      </c>
      <c r="E35" s="103">
        <f>Feuil3!D5</f>
        <v>7</v>
      </c>
      <c r="F35" s="103">
        <f>Feuil3!E5</f>
        <v>72.727272727272734</v>
      </c>
      <c r="G35" s="103">
        <f>Feuil3!F5</f>
        <v>25</v>
      </c>
      <c r="H35" s="103">
        <f>Feuil3!G5</f>
        <v>1</v>
      </c>
      <c r="I35" s="103" t="str">
        <f>Feuil3!H5</f>
        <v>…</v>
      </c>
      <c r="J35" s="103" t="str">
        <f>Feuil3!I5</f>
        <v>…</v>
      </c>
      <c r="K35" s="103">
        <f>Feuil3!J5</f>
        <v>0</v>
      </c>
      <c r="L35" s="15"/>
      <c r="M35" s="15"/>
      <c r="N35" s="15"/>
      <c r="O35" s="15"/>
      <c r="P35" s="15"/>
      <c r="Q35" s="15"/>
    </row>
    <row r="36" spans="1:17" ht="30.6" customHeight="1" x14ac:dyDescent="0.25">
      <c r="A36" s="103">
        <v>3</v>
      </c>
      <c r="B36" s="103" t="str">
        <f>Feuil3!A6</f>
        <v>D_3ème</v>
      </c>
      <c r="C36" s="103" t="str">
        <f>Feuil3!B6</f>
        <v>Elève  6</v>
      </c>
      <c r="D36" s="103" t="str">
        <f>Feuil3!C6</f>
        <v>Club B</v>
      </c>
      <c r="E36" s="103">
        <f>Feuil3!D6</f>
        <v>7</v>
      </c>
      <c r="F36" s="103">
        <f>Feuil3!E6</f>
        <v>72.727272727272734</v>
      </c>
      <c r="G36" s="103">
        <f>Feuil3!F6</f>
        <v>25</v>
      </c>
      <c r="H36" s="103">
        <f>Feuil3!G6</f>
        <v>1</v>
      </c>
      <c r="I36" s="103" t="str">
        <f>Feuil3!H6</f>
        <v>…</v>
      </c>
      <c r="J36" s="103" t="str">
        <f>Feuil3!I6</f>
        <v>…</v>
      </c>
      <c r="K36" s="103">
        <f>Feuil3!J6</f>
        <v>0</v>
      </c>
      <c r="L36" s="15"/>
      <c r="M36" s="15"/>
      <c r="N36" s="15"/>
      <c r="O36" s="15"/>
      <c r="P36" s="15"/>
      <c r="Q36" s="15"/>
    </row>
    <row r="37" spans="1:17" ht="30.6" customHeight="1" x14ac:dyDescent="0.25">
      <c r="A37" s="103">
        <v>3</v>
      </c>
      <c r="B37" s="103" t="str">
        <f>Feuil3!A7</f>
        <v>D_3ème</v>
      </c>
      <c r="C37" s="103" t="str">
        <f>Feuil3!B7</f>
        <v>Elève  6</v>
      </c>
      <c r="D37" s="103" t="str">
        <f>Feuil3!C7</f>
        <v>Club A</v>
      </c>
      <c r="E37" s="103">
        <f>Feuil3!D7</f>
        <v>4</v>
      </c>
      <c r="F37" s="103">
        <f>Feuil3!E7</f>
        <v>57.142857142857146</v>
      </c>
      <c r="G37" s="103">
        <f>Feuil3!F7</f>
        <v>50</v>
      </c>
      <c r="H37" s="103">
        <f>Feuil3!G7</f>
        <v>3</v>
      </c>
      <c r="I37" s="103" t="str">
        <f>Feuil3!H7</f>
        <v>…</v>
      </c>
      <c r="J37" s="103" t="str">
        <f>Feuil3!I7</f>
        <v>…</v>
      </c>
      <c r="K37" s="103">
        <f>Feuil3!J7</f>
        <v>0</v>
      </c>
      <c r="L37" s="15"/>
      <c r="M37" s="15"/>
      <c r="N37" s="15"/>
      <c r="O37" s="15"/>
      <c r="P37" s="15"/>
      <c r="Q37" s="15"/>
    </row>
    <row r="38" spans="1:17" ht="30.6" customHeight="1" x14ac:dyDescent="0.25">
      <c r="A38" s="103">
        <v>3</v>
      </c>
      <c r="B38" s="103" t="str">
        <f>Feuil3!A8</f>
        <v>D_3ème</v>
      </c>
      <c r="C38" s="103" t="str">
        <f>Feuil3!B8</f>
        <v>Elève 4</v>
      </c>
      <c r="D38" s="103" t="str">
        <f>Feuil3!C8</f>
        <v>Club A</v>
      </c>
      <c r="E38" s="103">
        <f>Feuil3!D8</f>
        <v>4</v>
      </c>
      <c r="F38" s="103">
        <f>Feuil3!E8</f>
        <v>57.142857142857146</v>
      </c>
      <c r="G38" s="103">
        <f>Feuil3!F8</f>
        <v>50</v>
      </c>
      <c r="H38" s="103">
        <f>Feuil3!G8</f>
        <v>3</v>
      </c>
      <c r="I38" s="103" t="str">
        <f>Feuil3!H8</f>
        <v>…</v>
      </c>
      <c r="J38" s="103" t="str">
        <f>Feuil3!I8</f>
        <v>…</v>
      </c>
      <c r="K38" s="103">
        <f>Feuil3!J8</f>
        <v>0</v>
      </c>
      <c r="L38" s="15"/>
      <c r="M38" s="15"/>
      <c r="N38" s="15"/>
      <c r="O38" s="15"/>
      <c r="P38" s="15"/>
      <c r="Q38" s="15"/>
    </row>
    <row r="39" spans="1:17" ht="30.6" customHeight="1" x14ac:dyDescent="0.25">
      <c r="A39" s="103">
        <v>3</v>
      </c>
      <c r="B39" s="103" t="str">
        <f>Feuil3!A9</f>
        <v>D_3ème</v>
      </c>
      <c r="C39" s="103" t="str">
        <f>Feuil3!B9</f>
        <v>Elève  6</v>
      </c>
      <c r="D39" s="103" t="str">
        <f>Feuil3!C9</f>
        <v>Club A</v>
      </c>
      <c r="E39" s="103">
        <f>Feuil3!D9</f>
        <v>4</v>
      </c>
      <c r="F39" s="103">
        <f>Feuil3!E9</f>
        <v>57.142857142857146</v>
      </c>
      <c r="G39" s="103">
        <f>Feuil3!F9</f>
        <v>50</v>
      </c>
      <c r="H39" s="103">
        <f>Feuil3!G9</f>
        <v>3</v>
      </c>
      <c r="I39" s="103" t="str">
        <f>Feuil3!H9</f>
        <v>…</v>
      </c>
      <c r="J39" s="103" t="str">
        <f>Feuil3!I9</f>
        <v>…</v>
      </c>
      <c r="K39" s="103">
        <f>Feuil3!J9</f>
        <v>0</v>
      </c>
      <c r="L39" s="15"/>
      <c r="M39" s="15"/>
      <c r="N39" s="15"/>
      <c r="O39" s="15"/>
      <c r="P39" s="15"/>
      <c r="Q39" s="15"/>
    </row>
    <row r="40" spans="1:17" ht="30.6" customHeight="1" x14ac:dyDescent="0.25">
      <c r="A40" s="103">
        <v>3</v>
      </c>
      <c r="B40" s="103" t="str">
        <f>Feuil3!A10</f>
        <v>D_3ème</v>
      </c>
      <c r="C40" s="103" t="str">
        <f>Feuil3!B10</f>
        <v>Elève  6</v>
      </c>
      <c r="D40" s="103" t="str">
        <f>Feuil3!C10</f>
        <v>Club A</v>
      </c>
      <c r="E40" s="103">
        <f>Feuil3!D10</f>
        <v>4</v>
      </c>
      <c r="F40" s="103">
        <f>Feuil3!E10</f>
        <v>57.142857142857146</v>
      </c>
      <c r="G40" s="103">
        <f>Feuil3!F10</f>
        <v>50</v>
      </c>
      <c r="H40" s="103">
        <f>Feuil3!G10</f>
        <v>3</v>
      </c>
      <c r="I40" s="103" t="str">
        <f>Feuil3!H10</f>
        <v>…</v>
      </c>
      <c r="J40" s="103" t="str">
        <f>Feuil3!I10</f>
        <v>…</v>
      </c>
      <c r="K40" s="103">
        <f>Feuil3!J10</f>
        <v>0</v>
      </c>
      <c r="L40" s="15"/>
      <c r="M40" s="15"/>
      <c r="N40" s="15"/>
      <c r="O40" s="15"/>
      <c r="P40" s="15"/>
      <c r="Q40" s="15"/>
    </row>
    <row r="41" spans="1:17" ht="30.6" customHeight="1" x14ac:dyDescent="0.25">
      <c r="A41" s="103">
        <v>3</v>
      </c>
      <c r="B41" s="103" t="str">
        <f>Feuil3!A11</f>
        <v>D_3ème</v>
      </c>
      <c r="C41" s="103" t="str">
        <f>Feuil3!B11</f>
        <v>Elève  6</v>
      </c>
      <c r="D41" s="103" t="str">
        <f>Feuil3!C11</f>
        <v>Club A</v>
      </c>
      <c r="E41" s="103">
        <f>Feuil3!D11</f>
        <v>4</v>
      </c>
      <c r="F41" s="103">
        <f>Feuil3!E11</f>
        <v>57.142857142857146</v>
      </c>
      <c r="G41" s="103">
        <f>Feuil3!F11</f>
        <v>50</v>
      </c>
      <c r="H41" s="103">
        <f>Feuil3!G11</f>
        <v>3</v>
      </c>
      <c r="I41" s="103" t="str">
        <f>Feuil3!H11</f>
        <v>…</v>
      </c>
      <c r="J41" s="103" t="str">
        <f>Feuil3!I11</f>
        <v>…</v>
      </c>
      <c r="K41" s="103">
        <f>Feuil3!J11</f>
        <v>0</v>
      </c>
      <c r="L41" s="15"/>
      <c r="M41" s="15"/>
      <c r="N41" s="15"/>
      <c r="O41" s="15"/>
      <c r="P41" s="15"/>
      <c r="Q41" s="15"/>
    </row>
    <row r="42" spans="1:17" ht="30.6" customHeight="1" x14ac:dyDescent="0.25">
      <c r="A42" s="103">
        <v>3</v>
      </c>
      <c r="B42" s="103" t="str">
        <f>Feuil3!A12</f>
        <v>D_3ème</v>
      </c>
      <c r="C42" s="103" t="str">
        <f>Feuil3!B12</f>
        <v>Elève  6</v>
      </c>
      <c r="D42" s="103" t="str">
        <f>Feuil3!C12</f>
        <v>…</v>
      </c>
      <c r="E42" s="103" t="str">
        <f>Feuil3!D12</f>
        <v>…</v>
      </c>
      <c r="F42" s="103" t="str">
        <f>Feuil3!E12</f>
        <v>…</v>
      </c>
      <c r="G42" s="103" t="str">
        <f>Feuil3!F12</f>
        <v>…</v>
      </c>
      <c r="H42" s="103" t="str">
        <f>Feuil3!G12</f>
        <v>…</v>
      </c>
      <c r="I42" s="103">
        <f>Feuil3!H12</f>
        <v>0</v>
      </c>
      <c r="J42" s="103" t="str">
        <f>Feuil3!I12</f>
        <v>…</v>
      </c>
      <c r="K42" s="103">
        <f>Feuil3!J12</f>
        <v>0</v>
      </c>
      <c r="L42" s="15"/>
      <c r="M42" s="15"/>
      <c r="N42" s="15"/>
      <c r="O42" s="15"/>
      <c r="P42" s="15"/>
      <c r="Q42" s="15"/>
    </row>
    <row r="43" spans="1:17" ht="30.6" customHeight="1" x14ac:dyDescent="0.25">
      <c r="A43" s="103">
        <v>3</v>
      </c>
      <c r="B43" s="103" t="str">
        <f>Feuil3!A13</f>
        <v>D_3ème</v>
      </c>
      <c r="C43" s="103" t="str">
        <f>Feuil3!B13</f>
        <v>Elève 1</v>
      </c>
      <c r="D43" s="103" t="str">
        <f>Feuil3!C13</f>
        <v>…</v>
      </c>
      <c r="E43" s="103" t="str">
        <f>Feuil3!D13</f>
        <v>…</v>
      </c>
      <c r="F43" s="103" t="str">
        <f>Feuil3!E13</f>
        <v>…</v>
      </c>
      <c r="G43" s="103" t="str">
        <f>Feuil3!F13</f>
        <v>…</v>
      </c>
      <c r="H43" s="103" t="str">
        <f>Feuil3!G13</f>
        <v>…</v>
      </c>
      <c r="I43" s="103">
        <f>Feuil3!H13</f>
        <v>1</v>
      </c>
      <c r="J43" s="103" t="str">
        <f>Feuil3!I13</f>
        <v>…</v>
      </c>
      <c r="K43" s="103">
        <f>Feuil3!J13</f>
        <v>0</v>
      </c>
      <c r="L43" s="15"/>
      <c r="M43" s="15"/>
      <c r="N43" s="15"/>
      <c r="O43" s="15"/>
      <c r="P43" s="15"/>
      <c r="Q43" s="15"/>
    </row>
    <row r="44" spans="1:17" ht="30.6" customHeight="1" x14ac:dyDescent="0.25">
      <c r="A44" s="103">
        <v>3</v>
      </c>
      <c r="B44" s="103" t="str">
        <f>Feuil3!A14</f>
        <v>D_3ème</v>
      </c>
      <c r="C44" s="103">
        <f>Feuil3!B14</f>
        <v>0</v>
      </c>
      <c r="D44" s="103" t="str">
        <f>Feuil3!C14</f>
        <v>…</v>
      </c>
      <c r="E44" s="103" t="str">
        <f>Feuil3!D14</f>
        <v>…</v>
      </c>
      <c r="F44" s="103" t="str">
        <f>Feuil3!E14</f>
        <v>…</v>
      </c>
      <c r="G44" s="103" t="str">
        <f>Feuil3!F14</f>
        <v>…</v>
      </c>
      <c r="H44" s="103" t="str">
        <f>Feuil3!G14</f>
        <v>…</v>
      </c>
      <c r="I44" s="103" t="str">
        <f>Feuil3!H14</f>
        <v>…</v>
      </c>
      <c r="J44" s="103">
        <f>Feuil3!I14</f>
        <v>3</v>
      </c>
      <c r="K44" s="103">
        <f>Feuil3!J14</f>
        <v>0</v>
      </c>
      <c r="L44" s="15"/>
      <c r="M44" s="15"/>
      <c r="N44" s="15"/>
      <c r="O44" s="15"/>
      <c r="P44" s="15"/>
      <c r="Q44" s="15"/>
    </row>
    <row r="45" spans="1:17" ht="30.6" customHeight="1" x14ac:dyDescent="0.25">
      <c r="A45" s="103">
        <v>3</v>
      </c>
      <c r="B45" s="103" t="str">
        <f>Feuil3!A15</f>
        <v>D_3ème</v>
      </c>
      <c r="C45" s="103">
        <f>Feuil3!B15</f>
        <v>0</v>
      </c>
      <c r="D45" s="103" t="str">
        <f>Feuil3!C15</f>
        <v>…</v>
      </c>
      <c r="E45" s="103" t="str">
        <f>Feuil3!D15</f>
        <v>…</v>
      </c>
      <c r="F45" s="103" t="str">
        <f>Feuil3!E15</f>
        <v>…</v>
      </c>
      <c r="G45" s="103" t="str">
        <f>Feuil3!F15</f>
        <v>…</v>
      </c>
      <c r="H45" s="103" t="str">
        <f>Feuil3!G15</f>
        <v>…</v>
      </c>
      <c r="I45" s="103" t="str">
        <f>Feuil3!H15</f>
        <v>…</v>
      </c>
      <c r="J45" s="103">
        <f>Feuil3!I15</f>
        <v>4</v>
      </c>
      <c r="K45" s="103">
        <f>Feuil3!J15</f>
        <v>0</v>
      </c>
      <c r="L45" s="15"/>
      <c r="M45" s="15"/>
      <c r="N45" s="15"/>
      <c r="O45" s="15"/>
      <c r="P45" s="15"/>
      <c r="Q45" s="15"/>
    </row>
    <row r="46" spans="1:17" ht="30.6" customHeight="1" x14ac:dyDescent="0.25">
      <c r="A46" s="102">
        <v>4</v>
      </c>
      <c r="B46" s="102" t="str">
        <f>Feuil4!A2</f>
        <v>D_3ème</v>
      </c>
      <c r="C46" s="102" t="str">
        <f>Feuil4!B2</f>
        <v>Elève 1</v>
      </c>
      <c r="D46" s="102" t="str">
        <f>Feuil4!C2</f>
        <v>Club B</v>
      </c>
      <c r="E46" s="102">
        <f>Feuil4!D2</f>
        <v>7</v>
      </c>
      <c r="F46" s="102">
        <f>Feuil4!E2</f>
        <v>72.727272727272734</v>
      </c>
      <c r="G46" s="102">
        <f>Feuil4!F2</f>
        <v>25</v>
      </c>
      <c r="H46" s="102">
        <f>Feuil4!G2</f>
        <v>1</v>
      </c>
      <c r="I46" s="102" t="str">
        <f>Feuil4!H2</f>
        <v>…</v>
      </c>
      <c r="J46" s="102" t="str">
        <f>Feuil4!I2</f>
        <v>…</v>
      </c>
      <c r="K46" s="102">
        <f>Feuil4!J2</f>
        <v>0</v>
      </c>
      <c r="L46" s="15"/>
      <c r="M46" s="15"/>
      <c r="N46" s="15"/>
      <c r="O46" s="15"/>
      <c r="P46" s="15"/>
      <c r="Q46" s="15"/>
    </row>
    <row r="47" spans="1:17" ht="30.6" customHeight="1" x14ac:dyDescent="0.25">
      <c r="A47" s="102">
        <v>4</v>
      </c>
      <c r="B47" s="102" t="str">
        <f>Feuil4!A3</f>
        <v>D_3ème</v>
      </c>
      <c r="C47" s="102" t="str">
        <f>Feuil4!B3</f>
        <v>Elève  6</v>
      </c>
      <c r="D47" s="102" t="str">
        <f>Feuil4!C3</f>
        <v>Club B</v>
      </c>
      <c r="E47" s="102">
        <f>Feuil4!D3</f>
        <v>7</v>
      </c>
      <c r="F47" s="102">
        <f>Feuil4!E3</f>
        <v>72.727272727272734</v>
      </c>
      <c r="G47" s="102">
        <f>Feuil4!F3</f>
        <v>25</v>
      </c>
      <c r="H47" s="102">
        <f>Feuil4!G3</f>
        <v>1</v>
      </c>
      <c r="I47" s="102" t="str">
        <f>Feuil4!H3</f>
        <v>…</v>
      </c>
      <c r="J47" s="102" t="str">
        <f>Feuil4!I3</f>
        <v>…</v>
      </c>
      <c r="K47" s="102">
        <f>Feuil4!J3</f>
        <v>0</v>
      </c>
      <c r="L47" s="15"/>
      <c r="M47" s="15"/>
      <c r="N47" s="15"/>
      <c r="O47" s="15"/>
      <c r="P47" s="15"/>
      <c r="Q47" s="15"/>
    </row>
    <row r="48" spans="1:17" ht="30.6" customHeight="1" x14ac:dyDescent="0.25">
      <c r="A48" s="102">
        <v>4</v>
      </c>
      <c r="B48" s="102" t="str">
        <f>Feuil4!A4</f>
        <v>D_3ème</v>
      </c>
      <c r="C48" s="102" t="str">
        <f>Feuil4!B4</f>
        <v>Elève  6</v>
      </c>
      <c r="D48" s="102" t="str">
        <f>Feuil4!C4</f>
        <v>Club B</v>
      </c>
      <c r="E48" s="102">
        <f>Feuil4!D4</f>
        <v>7</v>
      </c>
      <c r="F48" s="102">
        <f>Feuil4!E4</f>
        <v>72.727272727272734</v>
      </c>
      <c r="G48" s="102">
        <f>Feuil4!F4</f>
        <v>25</v>
      </c>
      <c r="H48" s="102">
        <f>Feuil4!G4</f>
        <v>1</v>
      </c>
      <c r="I48" s="102" t="str">
        <f>Feuil4!H4</f>
        <v>…</v>
      </c>
      <c r="J48" s="102" t="str">
        <f>Feuil4!I4</f>
        <v>…</v>
      </c>
      <c r="K48" s="102">
        <f>Feuil4!J4</f>
        <v>0</v>
      </c>
      <c r="L48" s="15"/>
      <c r="M48" s="15"/>
      <c r="N48" s="15"/>
      <c r="O48" s="15"/>
      <c r="P48" s="15"/>
      <c r="Q48" s="15"/>
    </row>
    <row r="49" spans="1:17" ht="30.6" customHeight="1" x14ac:dyDescent="0.25">
      <c r="A49" s="102">
        <v>4</v>
      </c>
      <c r="B49" s="102" t="str">
        <f>Feuil4!A5</f>
        <v>D_3ème</v>
      </c>
      <c r="C49" s="102" t="str">
        <f>Feuil4!B5</f>
        <v>Elève  6</v>
      </c>
      <c r="D49" s="102" t="str">
        <f>Feuil4!C5</f>
        <v>Club B</v>
      </c>
      <c r="E49" s="102">
        <f>Feuil4!D5</f>
        <v>7</v>
      </c>
      <c r="F49" s="102">
        <f>Feuil4!E5</f>
        <v>72.727272727272734</v>
      </c>
      <c r="G49" s="102">
        <f>Feuil4!F5</f>
        <v>25</v>
      </c>
      <c r="H49" s="102">
        <f>Feuil4!G5</f>
        <v>1</v>
      </c>
      <c r="I49" s="102" t="str">
        <f>Feuil4!H5</f>
        <v>…</v>
      </c>
      <c r="J49" s="102" t="str">
        <f>Feuil4!I5</f>
        <v>…</v>
      </c>
      <c r="K49" s="102">
        <f>Feuil4!J5</f>
        <v>0</v>
      </c>
      <c r="L49" s="15"/>
      <c r="M49" s="15"/>
      <c r="N49" s="15"/>
      <c r="O49" s="15"/>
      <c r="P49" s="15"/>
      <c r="Q49" s="15"/>
    </row>
    <row r="50" spans="1:17" ht="30.6" customHeight="1" x14ac:dyDescent="0.25">
      <c r="A50" s="102">
        <v>4</v>
      </c>
      <c r="B50" s="102" t="str">
        <f>Feuil4!A6</f>
        <v>D_3ème</v>
      </c>
      <c r="C50" s="102" t="str">
        <f>Feuil4!B6</f>
        <v>Elève  6</v>
      </c>
      <c r="D50" s="102" t="str">
        <f>Feuil4!C6</f>
        <v>Club B</v>
      </c>
      <c r="E50" s="102">
        <f>Feuil4!D6</f>
        <v>7</v>
      </c>
      <c r="F50" s="102">
        <f>Feuil4!E6</f>
        <v>72.727272727272734</v>
      </c>
      <c r="G50" s="102">
        <f>Feuil4!F6</f>
        <v>25</v>
      </c>
      <c r="H50" s="102">
        <f>Feuil4!G6</f>
        <v>1</v>
      </c>
      <c r="I50" s="102" t="str">
        <f>Feuil4!H6</f>
        <v>…</v>
      </c>
      <c r="J50" s="102" t="str">
        <f>Feuil4!I6</f>
        <v>…</v>
      </c>
      <c r="K50" s="102">
        <f>Feuil4!J6</f>
        <v>0</v>
      </c>
      <c r="L50" s="15"/>
      <c r="M50" s="15"/>
      <c r="N50" s="15"/>
      <c r="O50" s="15"/>
      <c r="P50" s="15"/>
      <c r="Q50" s="15"/>
    </row>
    <row r="51" spans="1:17" ht="30.6" customHeight="1" x14ac:dyDescent="0.25">
      <c r="A51" s="101">
        <v>4</v>
      </c>
      <c r="B51" s="101" t="str">
        <f>Feuil4!A7</f>
        <v>D_3ème</v>
      </c>
      <c r="C51" s="101" t="str">
        <f>Feuil4!B7</f>
        <v>Elève  6</v>
      </c>
      <c r="D51" s="101" t="str">
        <f>Feuil4!C7</f>
        <v>Club A</v>
      </c>
      <c r="E51" s="101">
        <f>Feuil4!D7</f>
        <v>4</v>
      </c>
      <c r="F51" s="101">
        <f>Feuil4!E7</f>
        <v>57.142857142857146</v>
      </c>
      <c r="G51" s="101">
        <f>Feuil4!F7</f>
        <v>50</v>
      </c>
      <c r="H51" s="101">
        <f>Feuil4!G7</f>
        <v>3</v>
      </c>
      <c r="I51" s="101" t="str">
        <f>Feuil4!H7</f>
        <v>…</v>
      </c>
      <c r="J51" s="101" t="str">
        <f>Feuil4!I7</f>
        <v>…</v>
      </c>
      <c r="K51" s="101">
        <f>Feuil4!J7</f>
        <v>0</v>
      </c>
      <c r="L51" s="15"/>
      <c r="M51" s="15"/>
      <c r="N51" s="15"/>
      <c r="O51" s="15"/>
      <c r="P51" s="15"/>
      <c r="Q51" s="15"/>
    </row>
    <row r="52" spans="1:17" ht="30.6" customHeight="1" x14ac:dyDescent="0.25">
      <c r="A52" s="101">
        <v>4</v>
      </c>
      <c r="B52" s="101" t="str">
        <f>Feuil4!A8</f>
        <v>D_3ème</v>
      </c>
      <c r="C52" s="101" t="str">
        <f>Feuil4!B8</f>
        <v>Elève 4</v>
      </c>
      <c r="D52" s="101" t="str">
        <f>Feuil4!C8</f>
        <v>Club A</v>
      </c>
      <c r="E52" s="101">
        <f>Feuil4!D8</f>
        <v>4</v>
      </c>
      <c r="F52" s="101">
        <f>Feuil4!E8</f>
        <v>57.142857142857146</v>
      </c>
      <c r="G52" s="101">
        <f>Feuil4!F8</f>
        <v>50</v>
      </c>
      <c r="H52" s="101">
        <f>Feuil4!G8</f>
        <v>3</v>
      </c>
      <c r="I52" s="101" t="str">
        <f>Feuil4!H8</f>
        <v>…</v>
      </c>
      <c r="J52" s="101" t="str">
        <f>Feuil4!I8</f>
        <v>…</v>
      </c>
      <c r="K52" s="101">
        <f>Feuil4!J8</f>
        <v>0</v>
      </c>
      <c r="L52" s="15"/>
      <c r="M52" s="15"/>
      <c r="N52" s="15"/>
      <c r="O52" s="15"/>
      <c r="P52" s="15"/>
      <c r="Q52" s="15"/>
    </row>
    <row r="53" spans="1:17" ht="30.6" customHeight="1" x14ac:dyDescent="0.25">
      <c r="A53" s="101">
        <v>4</v>
      </c>
      <c r="B53" s="101" t="str">
        <f>Feuil4!A9</f>
        <v>D_3ème</v>
      </c>
      <c r="C53" s="101" t="str">
        <f>Feuil4!B9</f>
        <v>Elève  6</v>
      </c>
      <c r="D53" s="101" t="str">
        <f>Feuil4!C9</f>
        <v>Club A</v>
      </c>
      <c r="E53" s="101">
        <f>Feuil4!D9</f>
        <v>4</v>
      </c>
      <c r="F53" s="101">
        <f>Feuil4!E9</f>
        <v>57.142857142857146</v>
      </c>
      <c r="G53" s="101">
        <f>Feuil4!F9</f>
        <v>50</v>
      </c>
      <c r="H53" s="101">
        <f>Feuil4!G9</f>
        <v>3</v>
      </c>
      <c r="I53" s="101" t="str">
        <f>Feuil4!H9</f>
        <v>…</v>
      </c>
      <c r="J53" s="101" t="str">
        <f>Feuil4!I9</f>
        <v>…</v>
      </c>
      <c r="K53" s="101">
        <f>Feuil4!J9</f>
        <v>0</v>
      </c>
      <c r="L53" s="15"/>
      <c r="M53" s="15"/>
      <c r="N53" s="15"/>
      <c r="O53" s="15"/>
      <c r="P53" s="15"/>
      <c r="Q53" s="15"/>
    </row>
    <row r="54" spans="1:17" ht="30.6" customHeight="1" x14ac:dyDescent="0.25">
      <c r="A54" s="101">
        <v>4</v>
      </c>
      <c r="B54" s="101" t="str">
        <f>Feuil4!A10</f>
        <v>D_3ème</v>
      </c>
      <c r="C54" s="101" t="str">
        <f>Feuil4!B10</f>
        <v>Elève  6</v>
      </c>
      <c r="D54" s="101" t="str">
        <f>Feuil4!C10</f>
        <v>Club A</v>
      </c>
      <c r="E54" s="101">
        <f>Feuil4!D10</f>
        <v>4</v>
      </c>
      <c r="F54" s="101">
        <f>Feuil4!E10</f>
        <v>57.142857142857146</v>
      </c>
      <c r="G54" s="101">
        <f>Feuil4!F10</f>
        <v>50</v>
      </c>
      <c r="H54" s="101">
        <f>Feuil4!G10</f>
        <v>3</v>
      </c>
      <c r="I54" s="101" t="str">
        <f>Feuil4!H10</f>
        <v>…</v>
      </c>
      <c r="J54" s="101" t="str">
        <f>Feuil4!I10</f>
        <v>…</v>
      </c>
      <c r="K54" s="101">
        <f>Feuil4!J10</f>
        <v>0</v>
      </c>
      <c r="L54" s="15"/>
      <c r="M54" s="15"/>
      <c r="N54" s="15"/>
      <c r="O54" s="15"/>
      <c r="P54" s="15"/>
      <c r="Q54" s="15"/>
    </row>
    <row r="55" spans="1:17" ht="30.6" customHeight="1" x14ac:dyDescent="0.25">
      <c r="A55" s="101">
        <v>4</v>
      </c>
      <c r="B55" s="101" t="str">
        <f>Feuil4!A11</f>
        <v>D_3ème</v>
      </c>
      <c r="C55" s="101" t="str">
        <f>Feuil4!B11</f>
        <v>Elève  6</v>
      </c>
      <c r="D55" s="101" t="str">
        <f>Feuil4!C11</f>
        <v>Club A</v>
      </c>
      <c r="E55" s="101">
        <f>Feuil4!D11</f>
        <v>4</v>
      </c>
      <c r="F55" s="101">
        <f>Feuil4!E11</f>
        <v>57.142857142857146</v>
      </c>
      <c r="G55" s="101">
        <f>Feuil4!F11</f>
        <v>50</v>
      </c>
      <c r="H55" s="101">
        <f>Feuil4!G11</f>
        <v>3</v>
      </c>
      <c r="I55" s="101" t="str">
        <f>Feuil4!H11</f>
        <v>…</v>
      </c>
      <c r="J55" s="101" t="str">
        <f>Feuil4!I11</f>
        <v>…</v>
      </c>
      <c r="K55" s="101">
        <f>Feuil4!J11</f>
        <v>0</v>
      </c>
      <c r="L55" s="15"/>
      <c r="M55" s="15"/>
      <c r="N55" s="15"/>
      <c r="O55" s="15"/>
      <c r="P55" s="15"/>
      <c r="Q55" s="15"/>
    </row>
    <row r="56" spans="1:17" ht="30.6" customHeight="1" x14ac:dyDescent="0.25">
      <c r="A56" s="101">
        <v>4</v>
      </c>
      <c r="B56" s="101" t="str">
        <f>Feuil4!A12</f>
        <v>D_3ème</v>
      </c>
      <c r="C56" s="101" t="str">
        <f>Feuil4!B12</f>
        <v>Elève  6</v>
      </c>
      <c r="D56" s="101" t="str">
        <f>Feuil4!C12</f>
        <v>…</v>
      </c>
      <c r="E56" s="101" t="str">
        <f>Feuil4!D12</f>
        <v>…</v>
      </c>
      <c r="F56" s="101" t="str">
        <f>Feuil4!E12</f>
        <v>…</v>
      </c>
      <c r="G56" s="101" t="str">
        <f>Feuil4!F12</f>
        <v>…</v>
      </c>
      <c r="H56" s="101" t="str">
        <f>Feuil4!G12</f>
        <v>…</v>
      </c>
      <c r="I56" s="101">
        <f>Feuil4!H12</f>
        <v>0</v>
      </c>
      <c r="J56" s="101" t="str">
        <f>Feuil4!I12</f>
        <v>…</v>
      </c>
      <c r="K56" s="101">
        <f>Feuil4!J12</f>
        <v>0</v>
      </c>
      <c r="L56" s="15"/>
      <c r="M56" s="15"/>
      <c r="N56" s="15"/>
      <c r="O56" s="15"/>
      <c r="P56" s="15"/>
      <c r="Q56" s="15"/>
    </row>
    <row r="57" spans="1:17" ht="30.6" customHeight="1" x14ac:dyDescent="0.25">
      <c r="A57" s="101">
        <v>4</v>
      </c>
      <c r="B57" s="101" t="str">
        <f>Feuil4!A13</f>
        <v>D_3ème</v>
      </c>
      <c r="C57" s="101" t="str">
        <f>Feuil4!B13</f>
        <v>Elève 1</v>
      </c>
      <c r="D57" s="101" t="str">
        <f>Feuil4!C13</f>
        <v>…</v>
      </c>
      <c r="E57" s="101" t="str">
        <f>Feuil4!D13</f>
        <v>…</v>
      </c>
      <c r="F57" s="101" t="str">
        <f>Feuil4!E13</f>
        <v>…</v>
      </c>
      <c r="G57" s="101" t="str">
        <f>Feuil4!F13</f>
        <v>…</v>
      </c>
      <c r="H57" s="101" t="str">
        <f>Feuil4!G13</f>
        <v>…</v>
      </c>
      <c r="I57" s="101">
        <f>Feuil4!H13</f>
        <v>1</v>
      </c>
      <c r="J57" s="101" t="str">
        <f>Feuil4!I13</f>
        <v>…</v>
      </c>
      <c r="K57" s="101">
        <f>Feuil4!J13</f>
        <v>0</v>
      </c>
      <c r="L57" s="15"/>
      <c r="M57" s="15"/>
      <c r="N57" s="15"/>
      <c r="O57" s="15"/>
      <c r="P57" s="15"/>
      <c r="Q57" s="15"/>
    </row>
    <row r="58" spans="1:17" ht="30.6" customHeight="1" x14ac:dyDescent="0.25">
      <c r="A58" s="101">
        <v>4</v>
      </c>
      <c r="B58" s="101" t="str">
        <f>Feuil4!A14</f>
        <v>D_3ème</v>
      </c>
      <c r="C58" s="101">
        <f>Feuil4!B14</f>
        <v>0</v>
      </c>
      <c r="D58" s="101" t="str">
        <f>Feuil4!C14</f>
        <v>…</v>
      </c>
      <c r="E58" s="101" t="str">
        <f>Feuil4!D14</f>
        <v>…</v>
      </c>
      <c r="F58" s="101" t="str">
        <f>Feuil4!E14</f>
        <v>…</v>
      </c>
      <c r="G58" s="101" t="str">
        <f>Feuil4!F14</f>
        <v>…</v>
      </c>
      <c r="H58" s="101" t="str">
        <f>Feuil4!G14</f>
        <v>…</v>
      </c>
      <c r="I58" s="101" t="str">
        <f>Feuil4!H14</f>
        <v>…</v>
      </c>
      <c r="J58" s="101">
        <f>Feuil4!I14</f>
        <v>3</v>
      </c>
      <c r="K58" s="101">
        <f>Feuil4!J14</f>
        <v>0</v>
      </c>
      <c r="L58" s="15"/>
      <c r="M58" s="15"/>
      <c r="N58" s="15"/>
      <c r="O58" s="15"/>
      <c r="P58" s="15"/>
      <c r="Q58" s="15"/>
    </row>
    <row r="59" spans="1:17" ht="30.6" customHeight="1" x14ac:dyDescent="0.25">
      <c r="A59" s="101">
        <v>4</v>
      </c>
      <c r="B59" s="101" t="str">
        <f>Feuil4!A15</f>
        <v>D_3ème</v>
      </c>
      <c r="C59" s="101">
        <f>Feuil4!B15</f>
        <v>0</v>
      </c>
      <c r="D59" s="101" t="str">
        <f>Feuil4!C15</f>
        <v>…</v>
      </c>
      <c r="E59" s="101" t="str">
        <f>Feuil4!D15</f>
        <v>…</v>
      </c>
      <c r="F59" s="101" t="str">
        <f>Feuil4!E15</f>
        <v>…</v>
      </c>
      <c r="G59" s="101" t="str">
        <f>Feuil4!F15</f>
        <v>…</v>
      </c>
      <c r="H59" s="101" t="str">
        <f>Feuil4!G15</f>
        <v>…</v>
      </c>
      <c r="I59" s="101" t="str">
        <f>Feuil4!H15</f>
        <v>…</v>
      </c>
      <c r="J59" s="101">
        <f>Feuil4!I15</f>
        <v>4</v>
      </c>
      <c r="K59" s="101">
        <f>Feuil4!J15</f>
        <v>0</v>
      </c>
      <c r="L59" s="15"/>
      <c r="M59" s="15"/>
      <c r="N59" s="15"/>
      <c r="O59" s="15"/>
      <c r="P59" s="15"/>
      <c r="Q59" s="15"/>
    </row>
    <row r="60" spans="1:17" ht="30.6" customHeight="1" x14ac:dyDescent="0.25">
      <c r="A60" s="15"/>
      <c r="B60" s="15"/>
      <c r="C60" s="15"/>
      <c r="D60" s="15"/>
      <c r="E60" s="15"/>
      <c r="F60" s="15"/>
      <c r="G60" s="15"/>
      <c r="H60" s="15"/>
      <c r="I60" s="15"/>
      <c r="J60" s="15"/>
      <c r="K60" s="15"/>
      <c r="L60" s="15"/>
      <c r="M60" s="15"/>
      <c r="N60" s="15"/>
      <c r="O60" s="15"/>
      <c r="P60" s="15"/>
      <c r="Q60" s="15"/>
    </row>
    <row r="61" spans="1:17" ht="30.6" customHeight="1" x14ac:dyDescent="0.25">
      <c r="A61" s="15"/>
      <c r="B61" s="15"/>
      <c r="C61" s="15"/>
      <c r="D61" s="15"/>
      <c r="E61" s="15"/>
      <c r="F61" s="15"/>
      <c r="G61" s="15"/>
      <c r="H61" s="15"/>
      <c r="I61" s="15"/>
      <c r="J61" s="15"/>
      <c r="K61" s="15"/>
      <c r="L61" s="15"/>
      <c r="M61" s="15"/>
      <c r="N61" s="15"/>
      <c r="O61" s="15"/>
      <c r="P61" s="15"/>
      <c r="Q61" s="15"/>
    </row>
    <row r="62" spans="1:17" x14ac:dyDescent="0.25">
      <c r="A62" s="15"/>
      <c r="B62" s="15"/>
      <c r="C62" s="15"/>
      <c r="D62" s="15"/>
      <c r="E62" s="15"/>
      <c r="F62" s="15"/>
      <c r="G62" s="15"/>
      <c r="H62" s="15"/>
      <c r="I62" s="15"/>
      <c r="J62" s="15"/>
      <c r="K62" s="15"/>
      <c r="L62" s="15"/>
      <c r="M62" s="15"/>
      <c r="N62" s="15"/>
      <c r="O62" s="15"/>
      <c r="P62" s="15"/>
      <c r="Q62" s="15"/>
    </row>
    <row r="63" spans="1:17" x14ac:dyDescent="0.25">
      <c r="A63" s="15"/>
      <c r="B63" s="15"/>
      <c r="C63" s="15"/>
      <c r="D63" s="15"/>
      <c r="E63" s="15"/>
      <c r="F63" s="15"/>
      <c r="G63" s="15"/>
      <c r="H63" s="15"/>
      <c r="I63" s="15"/>
      <c r="J63" s="15"/>
      <c r="K63" s="15"/>
      <c r="L63" s="15"/>
      <c r="M63" s="15"/>
      <c r="N63" s="15"/>
      <c r="O63" s="15"/>
      <c r="P63" s="15"/>
      <c r="Q63" s="15"/>
    </row>
    <row r="64" spans="1:17" x14ac:dyDescent="0.25">
      <c r="A64" s="15"/>
      <c r="B64" s="15"/>
      <c r="C64" s="15"/>
      <c r="D64" s="15"/>
      <c r="E64" s="15"/>
      <c r="F64" s="15"/>
      <c r="G64" s="15"/>
      <c r="H64" s="15"/>
      <c r="I64" s="15"/>
      <c r="J64" s="15"/>
      <c r="K64" s="15"/>
      <c r="L64" s="15"/>
      <c r="M64" s="15"/>
      <c r="N64" s="15"/>
      <c r="O64" s="15"/>
      <c r="P64" s="15"/>
      <c r="Q64" s="15"/>
    </row>
    <row r="65" spans="1:17" x14ac:dyDescent="0.25">
      <c r="A65" s="15"/>
      <c r="B65" s="15"/>
      <c r="C65" s="15"/>
      <c r="D65" s="15"/>
      <c r="E65" s="15"/>
      <c r="F65" s="15"/>
      <c r="G65" s="15"/>
      <c r="H65" s="15"/>
      <c r="I65" s="15"/>
      <c r="J65" s="15"/>
      <c r="K65" s="15"/>
      <c r="L65" s="15"/>
      <c r="M65" s="15"/>
      <c r="N65" s="15"/>
      <c r="O65" s="15"/>
      <c r="P65" s="15"/>
      <c r="Q65" s="15"/>
    </row>
    <row r="66" spans="1:17" x14ac:dyDescent="0.25">
      <c r="A66" s="15"/>
      <c r="B66" s="15"/>
      <c r="C66" s="15"/>
      <c r="D66" s="15"/>
      <c r="E66" s="15"/>
      <c r="F66" s="15"/>
      <c r="G66" s="15"/>
      <c r="H66" s="15"/>
      <c r="I66" s="15"/>
      <c r="J66" s="15"/>
      <c r="K66" s="15"/>
      <c r="L66" s="15"/>
      <c r="M66" s="15"/>
      <c r="N66" s="15"/>
      <c r="O66" s="15"/>
      <c r="P66" s="15"/>
      <c r="Q66" s="15"/>
    </row>
    <row r="67" spans="1:17" x14ac:dyDescent="0.25">
      <c r="A67" s="15"/>
      <c r="B67" s="15"/>
      <c r="C67" s="15"/>
      <c r="D67" s="15"/>
      <c r="E67" s="15"/>
      <c r="F67" s="15"/>
      <c r="G67" s="15"/>
      <c r="H67" s="15"/>
      <c r="I67" s="15"/>
      <c r="J67" s="15"/>
      <c r="K67" s="15"/>
      <c r="L67" s="15"/>
      <c r="M67" s="15"/>
      <c r="N67" s="15"/>
      <c r="O67" s="15"/>
      <c r="P67" s="15"/>
      <c r="Q67" s="15"/>
    </row>
    <row r="68" spans="1:17" x14ac:dyDescent="0.25">
      <c r="A68" s="15"/>
      <c r="B68" s="15"/>
      <c r="C68" s="15"/>
      <c r="D68" s="15"/>
      <c r="E68" s="15"/>
      <c r="F68" s="15"/>
      <c r="G68" s="15"/>
      <c r="H68" s="15"/>
      <c r="I68" s="15"/>
      <c r="J68" s="15"/>
      <c r="K68" s="15"/>
      <c r="L68" s="15"/>
      <c r="M68" s="15"/>
      <c r="N68" s="15"/>
      <c r="O68" s="15"/>
      <c r="P68" s="15"/>
      <c r="Q68" s="15"/>
    </row>
    <row r="69" spans="1:17" x14ac:dyDescent="0.25">
      <c r="A69" s="15"/>
      <c r="B69" s="15"/>
      <c r="C69" s="15"/>
      <c r="D69" s="15"/>
      <c r="E69" s="15"/>
      <c r="F69" s="15"/>
      <c r="G69" s="15"/>
      <c r="H69" s="15"/>
      <c r="I69" s="15"/>
      <c r="J69" s="15"/>
      <c r="K69" s="15"/>
      <c r="L69" s="15"/>
      <c r="M69" s="15"/>
      <c r="N69" s="15"/>
      <c r="O69" s="15"/>
      <c r="P69" s="15"/>
      <c r="Q69" s="15"/>
    </row>
    <row r="70" spans="1:17" x14ac:dyDescent="0.25">
      <c r="A70" s="15"/>
      <c r="B70" s="15"/>
      <c r="C70" s="15"/>
      <c r="D70" s="15"/>
      <c r="E70" s="15"/>
      <c r="F70" s="15"/>
      <c r="G70" s="15"/>
      <c r="H70" s="15"/>
      <c r="I70" s="15"/>
      <c r="J70" s="15"/>
      <c r="K70" s="15"/>
      <c r="L70" s="15"/>
      <c r="M70" s="15"/>
      <c r="N70" s="15"/>
      <c r="O70" s="15"/>
      <c r="P70" s="15"/>
      <c r="Q70" s="15"/>
    </row>
    <row r="71" spans="1:17" x14ac:dyDescent="0.25">
      <c r="A71" s="15"/>
      <c r="B71" s="15"/>
      <c r="C71" s="15"/>
      <c r="D71" s="15"/>
      <c r="E71" s="15"/>
      <c r="F71" s="15"/>
      <c r="G71" s="15"/>
      <c r="H71" s="15"/>
      <c r="I71" s="15"/>
      <c r="J71" s="15"/>
      <c r="K71" s="15"/>
      <c r="L71" s="15"/>
      <c r="M71" s="15"/>
      <c r="N71" s="15"/>
      <c r="O71" s="15"/>
      <c r="P71" s="15"/>
      <c r="Q71" s="15"/>
    </row>
    <row r="72" spans="1:17" x14ac:dyDescent="0.25">
      <c r="A72" s="15"/>
      <c r="B72" s="15"/>
      <c r="C72" s="15"/>
      <c r="D72" s="15"/>
      <c r="E72" s="15"/>
      <c r="F72" s="15"/>
      <c r="G72" s="15"/>
      <c r="H72" s="15"/>
      <c r="I72" s="15"/>
      <c r="J72" s="15"/>
      <c r="K72" s="15"/>
      <c r="L72" s="15"/>
      <c r="M72" s="15"/>
      <c r="N72" s="15"/>
      <c r="O72" s="15"/>
      <c r="P72" s="15"/>
      <c r="Q72" s="15"/>
    </row>
    <row r="73" spans="1:17" x14ac:dyDescent="0.25">
      <c r="A73" s="15"/>
      <c r="B73" s="15"/>
      <c r="C73" s="15"/>
      <c r="D73" s="15"/>
      <c r="E73" s="15"/>
      <c r="F73" s="15"/>
      <c r="G73" s="15"/>
      <c r="H73" s="15"/>
      <c r="I73" s="15"/>
      <c r="J73" s="15"/>
      <c r="K73" s="15"/>
      <c r="L73" s="15"/>
      <c r="M73" s="15"/>
      <c r="N73" s="15"/>
      <c r="O73" s="15"/>
      <c r="P73" s="15"/>
      <c r="Q73" s="15"/>
    </row>
    <row r="74" spans="1:17" x14ac:dyDescent="0.25">
      <c r="A74" s="15"/>
      <c r="B74" s="15"/>
      <c r="C74" s="15"/>
      <c r="D74" s="15"/>
      <c r="E74" s="15"/>
      <c r="F74" s="15"/>
      <c r="G74" s="15"/>
      <c r="H74" s="15"/>
      <c r="I74" s="15"/>
      <c r="J74" s="15"/>
      <c r="K74" s="15"/>
      <c r="L74" s="15"/>
      <c r="M74" s="15"/>
      <c r="N74" s="15"/>
      <c r="O74" s="15"/>
      <c r="P74" s="15"/>
      <c r="Q74" s="15"/>
    </row>
    <row r="75" spans="1:17" x14ac:dyDescent="0.25">
      <c r="A75" s="15"/>
      <c r="B75" s="15"/>
      <c r="C75" s="15"/>
      <c r="D75" s="15"/>
      <c r="E75" s="15"/>
      <c r="F75" s="15"/>
      <c r="G75" s="15"/>
      <c r="H75" s="15"/>
      <c r="I75" s="15"/>
      <c r="J75" s="15"/>
      <c r="K75" s="15"/>
      <c r="L75" s="15"/>
      <c r="M75" s="15"/>
      <c r="N75" s="15"/>
      <c r="O75" s="15"/>
      <c r="P75" s="15"/>
      <c r="Q75" s="15"/>
    </row>
    <row r="76" spans="1:17" x14ac:dyDescent="0.25">
      <c r="A76" s="15"/>
      <c r="B76" s="15"/>
      <c r="C76" s="15"/>
      <c r="D76" s="15"/>
      <c r="E76" s="15"/>
      <c r="F76" s="15"/>
      <c r="G76" s="15"/>
      <c r="H76" s="15"/>
      <c r="I76" s="15"/>
      <c r="J76" s="15"/>
      <c r="K76" s="15"/>
      <c r="L76" s="15"/>
      <c r="M76" s="15"/>
      <c r="N76" s="15"/>
      <c r="O76" s="15"/>
      <c r="P76" s="15"/>
      <c r="Q76" s="15"/>
    </row>
    <row r="77" spans="1:17" x14ac:dyDescent="0.25">
      <c r="A77" s="15"/>
      <c r="B77" s="15"/>
      <c r="C77" s="15"/>
      <c r="D77" s="15"/>
      <c r="E77" s="15"/>
      <c r="F77" s="15"/>
      <c r="G77" s="15"/>
      <c r="H77" s="15"/>
      <c r="I77" s="15"/>
      <c r="J77" s="15"/>
      <c r="K77" s="15"/>
      <c r="L77" s="15"/>
      <c r="M77" s="15"/>
      <c r="N77" s="15"/>
      <c r="O77" s="15"/>
      <c r="P77" s="15"/>
      <c r="Q77" s="15"/>
    </row>
    <row r="78" spans="1:17" x14ac:dyDescent="0.25">
      <c r="A78" s="15"/>
      <c r="B78" s="15"/>
      <c r="C78" s="15"/>
      <c r="D78" s="15"/>
      <c r="E78" s="15"/>
      <c r="F78" s="15"/>
      <c r="G78" s="15"/>
      <c r="H78" s="15"/>
      <c r="I78" s="15"/>
      <c r="J78" s="15"/>
      <c r="K78" s="15"/>
      <c r="L78" s="15"/>
      <c r="M78" s="15"/>
      <c r="N78" s="15"/>
      <c r="O78" s="15"/>
      <c r="P78" s="15"/>
      <c r="Q78" s="15"/>
    </row>
    <row r="79" spans="1:17" x14ac:dyDescent="0.25">
      <c r="A79" s="15"/>
      <c r="B79" s="15"/>
      <c r="C79" s="15"/>
      <c r="D79" s="15"/>
      <c r="E79" s="15"/>
      <c r="F79" s="15"/>
      <c r="G79" s="15"/>
      <c r="H79" s="15"/>
      <c r="I79" s="15"/>
      <c r="J79" s="15"/>
      <c r="K79" s="15"/>
      <c r="L79" s="15"/>
      <c r="M79" s="15"/>
      <c r="N79" s="15"/>
      <c r="O79" s="15"/>
      <c r="P79" s="15"/>
      <c r="Q79" s="15"/>
    </row>
    <row r="80" spans="1:17" x14ac:dyDescent="0.25">
      <c r="A80" s="15"/>
      <c r="B80" s="15"/>
      <c r="C80" s="15"/>
      <c r="D80" s="15"/>
      <c r="E80" s="15"/>
      <c r="F80" s="15"/>
      <c r="G80" s="15"/>
      <c r="H80" s="15"/>
      <c r="I80" s="15"/>
      <c r="J80" s="15"/>
      <c r="K80" s="15"/>
      <c r="L80" s="15"/>
      <c r="M80" s="15"/>
      <c r="N80" s="15"/>
      <c r="O80" s="15"/>
      <c r="P80" s="15"/>
      <c r="Q80" s="15"/>
    </row>
    <row r="81" spans="1:17" x14ac:dyDescent="0.25">
      <c r="A81" s="15"/>
      <c r="B81" s="15"/>
      <c r="C81" s="15"/>
      <c r="D81" s="15"/>
      <c r="E81" s="15"/>
      <c r="F81" s="15"/>
      <c r="G81" s="15"/>
      <c r="H81" s="15"/>
      <c r="I81" s="15"/>
      <c r="J81" s="15"/>
      <c r="K81" s="15"/>
      <c r="L81" s="15"/>
      <c r="M81" s="15"/>
      <c r="N81" s="15"/>
      <c r="O81" s="15"/>
      <c r="P81" s="15"/>
      <c r="Q81" s="15"/>
    </row>
    <row r="82" spans="1:17" x14ac:dyDescent="0.25">
      <c r="A82" s="15"/>
      <c r="B82" s="15"/>
      <c r="C82" s="15"/>
      <c r="D82" s="15"/>
      <c r="E82" s="15"/>
      <c r="F82" s="15"/>
      <c r="G82" s="15"/>
      <c r="H82" s="15"/>
      <c r="I82" s="15"/>
      <c r="J82" s="15"/>
      <c r="K82" s="15"/>
      <c r="L82" s="15"/>
      <c r="M82" s="15"/>
      <c r="N82" s="15"/>
      <c r="O82" s="15"/>
      <c r="P82" s="15"/>
      <c r="Q82" s="15"/>
    </row>
    <row r="83" spans="1:17" x14ac:dyDescent="0.25">
      <c r="A83" s="15"/>
      <c r="B83" s="15"/>
      <c r="C83" s="15"/>
      <c r="D83" s="15"/>
      <c r="E83" s="15"/>
      <c r="F83" s="15"/>
      <c r="G83" s="15"/>
      <c r="H83" s="15"/>
      <c r="I83" s="15"/>
      <c r="J83" s="15"/>
      <c r="K83" s="15"/>
      <c r="L83" s="15"/>
      <c r="M83" s="15"/>
      <c r="N83" s="15"/>
      <c r="O83" s="15"/>
      <c r="P83" s="15"/>
      <c r="Q83" s="15"/>
    </row>
    <row r="84" spans="1:17" x14ac:dyDescent="0.25">
      <c r="A84" s="15"/>
      <c r="B84" s="15"/>
      <c r="C84" s="15"/>
      <c r="D84" s="15"/>
      <c r="E84" s="15"/>
      <c r="F84" s="15"/>
      <c r="G84" s="15"/>
      <c r="H84" s="15"/>
      <c r="I84" s="15"/>
      <c r="J84" s="15"/>
      <c r="K84" s="15"/>
      <c r="L84" s="15"/>
      <c r="M84" s="15"/>
      <c r="N84" s="15"/>
      <c r="O84" s="15"/>
      <c r="P84" s="15"/>
      <c r="Q84" s="15"/>
    </row>
    <row r="85" spans="1:17" x14ac:dyDescent="0.25">
      <c r="A85" s="15"/>
      <c r="B85" s="15"/>
      <c r="C85" s="15"/>
      <c r="D85" s="15"/>
      <c r="E85" s="15"/>
      <c r="F85" s="15"/>
      <c r="G85" s="15"/>
      <c r="H85" s="15"/>
      <c r="I85" s="15"/>
      <c r="J85" s="15"/>
      <c r="K85" s="15"/>
      <c r="L85" s="15"/>
      <c r="M85" s="15"/>
      <c r="N85" s="15"/>
      <c r="O85" s="15"/>
      <c r="P85" s="15"/>
      <c r="Q85" s="15"/>
    </row>
    <row r="86" spans="1:17" x14ac:dyDescent="0.25">
      <c r="A86" s="15"/>
      <c r="B86" s="15"/>
      <c r="C86" s="15"/>
      <c r="D86" s="15"/>
      <c r="E86" s="15"/>
      <c r="F86" s="15"/>
      <c r="G86" s="15"/>
      <c r="H86" s="15"/>
      <c r="I86" s="15"/>
      <c r="J86" s="15"/>
      <c r="K86" s="15"/>
      <c r="L86" s="15"/>
      <c r="M86" s="15"/>
      <c r="N86" s="15"/>
      <c r="O86" s="15"/>
      <c r="P86" s="15"/>
      <c r="Q86" s="15"/>
    </row>
    <row r="87" spans="1:17" x14ac:dyDescent="0.25">
      <c r="A87" s="15"/>
      <c r="B87" s="15"/>
      <c r="C87" s="15"/>
      <c r="D87" s="15"/>
      <c r="E87" s="15"/>
      <c r="F87" s="15"/>
      <c r="G87" s="15"/>
      <c r="H87" s="15"/>
      <c r="I87" s="15"/>
      <c r="J87" s="15"/>
      <c r="K87" s="15"/>
      <c r="L87" s="15"/>
      <c r="M87" s="15"/>
      <c r="N87" s="15"/>
      <c r="O87" s="15"/>
      <c r="P87" s="15"/>
      <c r="Q87" s="15"/>
    </row>
    <row r="88" spans="1:17" x14ac:dyDescent="0.25">
      <c r="A88" s="15"/>
      <c r="B88" s="15"/>
      <c r="C88" s="15"/>
      <c r="D88" s="15"/>
      <c r="E88" s="15"/>
      <c r="F88" s="15"/>
      <c r="G88" s="15"/>
      <c r="H88" s="15"/>
      <c r="I88" s="15"/>
      <c r="J88" s="15"/>
      <c r="K88" s="15"/>
      <c r="L88" s="15"/>
      <c r="M88" s="15"/>
      <c r="N88" s="15"/>
      <c r="O88" s="15"/>
      <c r="P88" s="15"/>
      <c r="Q88" s="15"/>
    </row>
    <row r="89" spans="1:17" x14ac:dyDescent="0.25">
      <c r="A89" s="15"/>
      <c r="B89" s="15"/>
      <c r="C89" s="15"/>
      <c r="D89" s="15"/>
      <c r="E89" s="15"/>
      <c r="F89" s="15"/>
      <c r="G89" s="15"/>
      <c r="H89" s="15"/>
      <c r="I89" s="15"/>
      <c r="J89" s="15"/>
      <c r="K89" s="15"/>
      <c r="L89" s="15"/>
      <c r="M89" s="15"/>
      <c r="N89" s="15"/>
      <c r="O89" s="15"/>
      <c r="P89" s="15"/>
      <c r="Q89" s="15"/>
    </row>
    <row r="90" spans="1:17" x14ac:dyDescent="0.25">
      <c r="A90" s="15"/>
      <c r="B90" s="15"/>
      <c r="C90" s="15"/>
      <c r="D90" s="15"/>
      <c r="E90" s="15"/>
      <c r="F90" s="15"/>
      <c r="G90" s="15"/>
      <c r="H90" s="15"/>
      <c r="I90" s="15"/>
      <c r="J90" s="15"/>
      <c r="K90" s="15"/>
      <c r="L90" s="15"/>
      <c r="M90" s="15"/>
      <c r="N90" s="15"/>
      <c r="O90" s="15"/>
      <c r="P90" s="15"/>
      <c r="Q90" s="15"/>
    </row>
    <row r="91" spans="1:17" x14ac:dyDescent="0.25">
      <c r="A91" s="15"/>
      <c r="B91" s="15"/>
      <c r="C91" s="15"/>
      <c r="D91" s="15"/>
      <c r="E91" s="15"/>
      <c r="F91" s="15"/>
      <c r="G91" s="15"/>
      <c r="H91" s="15"/>
      <c r="I91" s="15"/>
      <c r="J91" s="15"/>
      <c r="K91" s="15"/>
      <c r="L91" s="15"/>
      <c r="M91" s="15"/>
      <c r="N91" s="15"/>
      <c r="O91" s="15"/>
      <c r="P91" s="15"/>
      <c r="Q91" s="15"/>
    </row>
    <row r="92" spans="1:17" x14ac:dyDescent="0.25">
      <c r="A92" s="15"/>
      <c r="B92" s="15"/>
      <c r="C92" s="15"/>
      <c r="D92" s="15"/>
      <c r="E92" s="15"/>
      <c r="F92" s="15"/>
      <c r="G92" s="15"/>
      <c r="H92" s="15"/>
      <c r="I92" s="15"/>
      <c r="J92" s="15"/>
      <c r="K92" s="15"/>
      <c r="L92" s="15"/>
      <c r="M92" s="15"/>
      <c r="N92" s="15"/>
      <c r="O92" s="15"/>
      <c r="P92" s="15"/>
      <c r="Q92" s="15"/>
    </row>
    <row r="93" spans="1:17" x14ac:dyDescent="0.25">
      <c r="A93" s="15"/>
      <c r="B93" s="15"/>
      <c r="C93" s="15"/>
      <c r="D93" s="15"/>
      <c r="E93" s="15"/>
      <c r="F93" s="15"/>
      <c r="G93" s="15"/>
      <c r="H93" s="15"/>
      <c r="I93" s="15"/>
      <c r="J93" s="15"/>
      <c r="K93" s="15"/>
      <c r="L93" s="15"/>
      <c r="M93" s="15"/>
      <c r="N93" s="15"/>
      <c r="O93" s="15"/>
      <c r="P93" s="15"/>
      <c r="Q93" s="15"/>
    </row>
    <row r="94" spans="1:17" x14ac:dyDescent="0.25">
      <c r="A94" s="15"/>
      <c r="B94" s="15"/>
      <c r="C94" s="15"/>
      <c r="D94" s="15"/>
      <c r="E94" s="15"/>
      <c r="F94" s="15"/>
      <c r="G94" s="15"/>
      <c r="H94" s="15"/>
      <c r="I94" s="15"/>
      <c r="J94" s="15"/>
      <c r="K94" s="15"/>
      <c r="L94" s="15"/>
      <c r="M94" s="15"/>
      <c r="N94" s="15"/>
      <c r="O94" s="15"/>
      <c r="P94" s="15"/>
      <c r="Q94" s="15"/>
    </row>
    <row r="95" spans="1:17" x14ac:dyDescent="0.25">
      <c r="A95" s="15"/>
      <c r="B95" s="15"/>
      <c r="C95" s="15"/>
      <c r="D95" s="15"/>
      <c r="E95" s="15"/>
      <c r="F95" s="15"/>
      <c r="G95" s="15"/>
      <c r="H95" s="15"/>
      <c r="I95" s="15"/>
      <c r="J95" s="15"/>
      <c r="K95" s="15"/>
      <c r="L95" s="15"/>
      <c r="M95" s="15"/>
      <c r="N95" s="15"/>
      <c r="O95" s="15"/>
      <c r="P95" s="15"/>
      <c r="Q95" s="15"/>
    </row>
    <row r="96" spans="1:17" x14ac:dyDescent="0.25">
      <c r="A96" s="15"/>
      <c r="B96" s="15"/>
      <c r="C96" s="15"/>
      <c r="D96" s="15"/>
      <c r="E96" s="15"/>
      <c r="F96" s="15"/>
      <c r="G96" s="15"/>
      <c r="H96" s="15"/>
      <c r="I96" s="15"/>
      <c r="J96" s="15"/>
      <c r="K96" s="15"/>
      <c r="L96" s="15"/>
      <c r="M96" s="15"/>
      <c r="N96" s="15"/>
      <c r="O96" s="15"/>
      <c r="P96" s="15"/>
      <c r="Q96" s="15"/>
    </row>
    <row r="97" spans="1:17" x14ac:dyDescent="0.25">
      <c r="A97" s="15"/>
      <c r="B97" s="15"/>
      <c r="C97" s="15"/>
      <c r="D97" s="15"/>
      <c r="E97" s="15"/>
      <c r="F97" s="15"/>
      <c r="G97" s="15"/>
      <c r="H97" s="15"/>
      <c r="I97" s="15"/>
      <c r="J97" s="15"/>
      <c r="K97" s="15"/>
      <c r="L97" s="15"/>
      <c r="M97" s="15"/>
      <c r="N97" s="15"/>
      <c r="O97" s="15"/>
      <c r="P97" s="15"/>
      <c r="Q97" s="15"/>
    </row>
    <row r="98" spans="1:17" x14ac:dyDescent="0.25">
      <c r="A98" s="15"/>
      <c r="B98" s="15"/>
      <c r="C98" s="15"/>
      <c r="D98" s="15"/>
      <c r="E98" s="15"/>
      <c r="F98" s="15"/>
      <c r="G98" s="15"/>
      <c r="H98" s="15"/>
      <c r="I98" s="15"/>
      <c r="J98" s="15"/>
      <c r="K98" s="15"/>
      <c r="L98" s="15"/>
      <c r="M98" s="15"/>
      <c r="N98" s="15"/>
      <c r="O98" s="15"/>
      <c r="P98" s="15"/>
      <c r="Q98" s="15"/>
    </row>
    <row r="99" spans="1:17" x14ac:dyDescent="0.25">
      <c r="A99" s="15"/>
      <c r="B99" s="15"/>
      <c r="C99" s="15"/>
      <c r="D99" s="15"/>
      <c r="E99" s="15"/>
      <c r="F99" s="15"/>
      <c r="G99" s="15"/>
      <c r="H99" s="15"/>
      <c r="I99" s="15"/>
      <c r="J99" s="15"/>
      <c r="K99" s="15"/>
      <c r="L99" s="15"/>
      <c r="M99" s="15"/>
      <c r="N99" s="15"/>
      <c r="O99" s="15"/>
      <c r="P99" s="15"/>
      <c r="Q99" s="15"/>
    </row>
    <row r="100" spans="1:17" x14ac:dyDescent="0.25">
      <c r="A100" s="15"/>
      <c r="B100" s="15"/>
      <c r="C100" s="15"/>
      <c r="D100" s="15"/>
      <c r="E100" s="15"/>
      <c r="F100" s="15"/>
      <c r="G100" s="15"/>
      <c r="H100" s="15"/>
      <c r="I100" s="15"/>
      <c r="J100" s="15"/>
      <c r="K100" s="15"/>
      <c r="L100" s="15"/>
      <c r="M100" s="15"/>
      <c r="N100" s="15"/>
      <c r="O100" s="15"/>
      <c r="P100" s="15"/>
      <c r="Q100" s="15"/>
    </row>
    <row r="101" spans="1:17" x14ac:dyDescent="0.25">
      <c r="A101" s="15"/>
      <c r="B101" s="15"/>
      <c r="C101" s="15"/>
      <c r="D101" s="15"/>
      <c r="E101" s="15"/>
      <c r="F101" s="15"/>
      <c r="G101" s="15"/>
      <c r="H101" s="15"/>
      <c r="I101" s="15"/>
      <c r="J101" s="15"/>
      <c r="K101" s="15"/>
      <c r="L101" s="15"/>
      <c r="M101" s="15"/>
      <c r="N101" s="15"/>
      <c r="O101" s="15"/>
      <c r="P101" s="15"/>
      <c r="Q101" s="15"/>
    </row>
    <row r="102" spans="1:17" x14ac:dyDescent="0.25">
      <c r="A102" s="15"/>
      <c r="B102" s="15"/>
      <c r="C102" s="15"/>
      <c r="D102" s="15"/>
      <c r="E102" s="15"/>
      <c r="F102" s="15"/>
      <c r="G102" s="15"/>
      <c r="H102" s="15"/>
      <c r="I102" s="15"/>
      <c r="J102" s="15"/>
      <c r="K102" s="15"/>
      <c r="L102" s="15"/>
      <c r="M102" s="15"/>
      <c r="N102" s="15"/>
      <c r="O102" s="15"/>
      <c r="P102" s="15"/>
      <c r="Q102" s="15"/>
    </row>
    <row r="103" spans="1:17" x14ac:dyDescent="0.25">
      <c r="A103" s="15"/>
      <c r="B103" s="15"/>
      <c r="C103" s="15"/>
      <c r="D103" s="15"/>
      <c r="E103" s="15"/>
      <c r="F103" s="15"/>
      <c r="G103" s="15"/>
      <c r="H103" s="15"/>
      <c r="I103" s="15"/>
      <c r="J103" s="15"/>
      <c r="K103" s="15"/>
      <c r="L103" s="15"/>
      <c r="M103" s="15"/>
      <c r="N103" s="15"/>
      <c r="O103" s="15"/>
      <c r="P103" s="15"/>
      <c r="Q103" s="15"/>
    </row>
    <row r="104" spans="1:17" x14ac:dyDescent="0.25">
      <c r="A104" s="15"/>
      <c r="B104" s="15"/>
      <c r="C104" s="15"/>
      <c r="D104" s="15"/>
      <c r="E104" s="15"/>
      <c r="F104" s="15"/>
      <c r="G104" s="15"/>
      <c r="H104" s="15"/>
      <c r="I104" s="15"/>
      <c r="J104" s="15"/>
      <c r="K104" s="15"/>
      <c r="L104" s="15"/>
      <c r="M104" s="15"/>
      <c r="N104" s="15"/>
      <c r="O104" s="15"/>
      <c r="P104" s="15"/>
      <c r="Q104" s="15"/>
    </row>
    <row r="105" spans="1:17" x14ac:dyDescent="0.25">
      <c r="A105" s="15"/>
      <c r="B105" s="15"/>
      <c r="C105" s="15"/>
      <c r="D105" s="15"/>
      <c r="E105" s="15"/>
      <c r="F105" s="15"/>
      <c r="G105" s="15"/>
      <c r="H105" s="15"/>
      <c r="I105" s="15"/>
      <c r="J105" s="15"/>
      <c r="K105" s="15"/>
      <c r="L105" s="15"/>
      <c r="M105" s="15"/>
      <c r="N105" s="15"/>
      <c r="O105" s="15"/>
      <c r="P105" s="15"/>
      <c r="Q105" s="15"/>
    </row>
    <row r="106" spans="1:17" x14ac:dyDescent="0.25">
      <c r="A106" s="15"/>
      <c r="B106" s="15"/>
      <c r="C106" s="15"/>
      <c r="D106" s="15"/>
      <c r="E106" s="15"/>
      <c r="F106" s="15"/>
      <c r="G106" s="15"/>
      <c r="H106" s="15"/>
      <c r="I106" s="15"/>
      <c r="J106" s="15"/>
      <c r="K106" s="15"/>
      <c r="L106" s="15"/>
      <c r="M106" s="15"/>
      <c r="N106" s="15"/>
      <c r="O106" s="15"/>
      <c r="P106" s="15"/>
      <c r="Q106" s="15"/>
    </row>
    <row r="107" spans="1:17" x14ac:dyDescent="0.25">
      <c r="A107" s="15"/>
      <c r="B107" s="15"/>
      <c r="C107" s="15"/>
      <c r="D107" s="15"/>
      <c r="E107" s="15"/>
      <c r="F107" s="15"/>
      <c r="G107" s="15"/>
      <c r="H107" s="15"/>
      <c r="I107" s="15"/>
      <c r="J107" s="15"/>
      <c r="K107" s="15"/>
      <c r="L107" s="15"/>
      <c r="M107" s="15"/>
      <c r="N107" s="15"/>
      <c r="O107" s="15"/>
      <c r="P107" s="15"/>
      <c r="Q107" s="15"/>
    </row>
    <row r="108" spans="1:17" x14ac:dyDescent="0.25">
      <c r="A108" s="15"/>
      <c r="B108" s="15"/>
      <c r="C108" s="15"/>
      <c r="D108" s="15"/>
      <c r="E108" s="15"/>
      <c r="F108" s="15"/>
      <c r="G108" s="15"/>
      <c r="H108" s="15"/>
      <c r="I108" s="15"/>
      <c r="J108" s="15"/>
      <c r="K108" s="15"/>
      <c r="L108" s="15"/>
      <c r="M108" s="15"/>
      <c r="N108" s="15"/>
      <c r="O108" s="15"/>
      <c r="P108" s="15"/>
      <c r="Q108" s="15"/>
    </row>
    <row r="109" spans="1:17" x14ac:dyDescent="0.25">
      <c r="A109" s="15"/>
      <c r="B109" s="15"/>
      <c r="C109" s="15"/>
      <c r="D109" s="15"/>
      <c r="E109" s="15"/>
      <c r="F109" s="15"/>
      <c r="G109" s="15"/>
      <c r="H109" s="15"/>
      <c r="I109" s="15"/>
      <c r="J109" s="15"/>
      <c r="K109" s="15"/>
      <c r="L109" s="15"/>
      <c r="M109" s="15"/>
      <c r="N109" s="15"/>
      <c r="O109" s="15"/>
      <c r="P109" s="15"/>
      <c r="Q109" s="15"/>
    </row>
    <row r="110" spans="1:17" x14ac:dyDescent="0.25">
      <c r="A110" s="15"/>
      <c r="B110" s="15"/>
      <c r="C110" s="15"/>
      <c r="D110" s="15"/>
      <c r="E110" s="15"/>
      <c r="F110" s="15"/>
      <c r="G110" s="15"/>
      <c r="H110" s="15"/>
      <c r="I110" s="15"/>
      <c r="J110" s="15"/>
      <c r="K110" s="15"/>
      <c r="L110" s="15"/>
      <c r="M110" s="15"/>
      <c r="N110" s="15"/>
      <c r="O110" s="15"/>
      <c r="P110" s="15"/>
      <c r="Q110" s="15"/>
    </row>
    <row r="111" spans="1:17" x14ac:dyDescent="0.25">
      <c r="A111" s="15"/>
      <c r="B111" s="15"/>
      <c r="C111" s="15"/>
      <c r="D111" s="15"/>
      <c r="E111" s="15"/>
      <c r="F111" s="15"/>
      <c r="G111" s="15"/>
      <c r="H111" s="15"/>
      <c r="I111" s="15"/>
      <c r="J111" s="15"/>
      <c r="K111" s="15"/>
      <c r="L111" s="15"/>
      <c r="M111" s="15"/>
      <c r="N111" s="15"/>
      <c r="O111" s="15"/>
      <c r="P111" s="15"/>
      <c r="Q111" s="15"/>
    </row>
    <row r="112" spans="1:17" x14ac:dyDescent="0.25">
      <c r="A112" s="15"/>
      <c r="B112" s="15"/>
      <c r="C112" s="15"/>
      <c r="D112" s="15"/>
      <c r="E112" s="15"/>
      <c r="F112" s="15"/>
      <c r="G112" s="15"/>
      <c r="H112" s="15"/>
      <c r="I112" s="15"/>
      <c r="J112" s="15"/>
      <c r="K112" s="15"/>
      <c r="L112" s="15"/>
      <c r="M112" s="15"/>
      <c r="N112" s="15"/>
      <c r="O112" s="15"/>
      <c r="P112" s="15"/>
      <c r="Q112" s="15"/>
    </row>
    <row r="113" spans="1:17" x14ac:dyDescent="0.25">
      <c r="A113" s="15"/>
      <c r="B113" s="15"/>
      <c r="C113" s="15"/>
      <c r="D113" s="15"/>
      <c r="E113" s="15"/>
      <c r="F113" s="15"/>
      <c r="G113" s="15"/>
      <c r="H113" s="15"/>
      <c r="I113" s="15"/>
      <c r="J113" s="15"/>
      <c r="K113" s="15"/>
      <c r="L113" s="15"/>
      <c r="M113" s="15"/>
      <c r="N113" s="15"/>
      <c r="O113" s="15"/>
      <c r="P113" s="15"/>
      <c r="Q113" s="15"/>
    </row>
    <row r="114" spans="1:17" x14ac:dyDescent="0.25">
      <c r="A114" s="15"/>
      <c r="B114" s="15"/>
      <c r="C114" s="15"/>
      <c r="D114" s="15"/>
      <c r="E114" s="15"/>
      <c r="F114" s="15"/>
      <c r="G114" s="15"/>
      <c r="H114" s="15"/>
      <c r="I114" s="15"/>
      <c r="J114" s="15"/>
      <c r="K114" s="15"/>
      <c r="L114" s="15"/>
      <c r="M114" s="15"/>
      <c r="N114" s="15"/>
      <c r="O114" s="15"/>
      <c r="P114" s="15"/>
      <c r="Q114" s="15"/>
    </row>
    <row r="115" spans="1:17" x14ac:dyDescent="0.25">
      <c r="A115" s="15"/>
      <c r="B115" s="15"/>
      <c r="C115" s="15"/>
      <c r="D115" s="15"/>
      <c r="E115" s="15"/>
      <c r="F115" s="15"/>
      <c r="G115" s="15"/>
      <c r="H115" s="15"/>
      <c r="I115" s="15"/>
      <c r="J115" s="15"/>
      <c r="K115" s="15"/>
      <c r="L115" s="15"/>
      <c r="M115" s="15"/>
      <c r="N115" s="15"/>
      <c r="O115" s="15"/>
      <c r="P115" s="15"/>
      <c r="Q115" s="15"/>
    </row>
    <row r="116" spans="1:17" x14ac:dyDescent="0.25">
      <c r="A116" s="15"/>
      <c r="B116" s="15"/>
      <c r="C116" s="15"/>
      <c r="D116" s="15"/>
      <c r="E116" s="15"/>
      <c r="F116" s="15"/>
      <c r="G116" s="15"/>
      <c r="H116" s="15"/>
      <c r="I116" s="15"/>
      <c r="J116" s="15"/>
      <c r="K116" s="15"/>
      <c r="L116" s="15"/>
      <c r="M116" s="15"/>
      <c r="N116" s="15"/>
      <c r="O116" s="15"/>
      <c r="P116" s="15"/>
      <c r="Q116" s="15"/>
    </row>
    <row r="117" spans="1:17" x14ac:dyDescent="0.25">
      <c r="A117" s="15"/>
      <c r="B117" s="15"/>
      <c r="C117" s="15"/>
      <c r="D117" s="15"/>
      <c r="E117" s="15"/>
      <c r="F117" s="15"/>
      <c r="G117" s="15"/>
      <c r="H117" s="15"/>
      <c r="I117" s="15"/>
      <c r="J117" s="15"/>
      <c r="K117" s="15"/>
      <c r="L117" s="15"/>
      <c r="M117" s="15"/>
      <c r="N117" s="15"/>
      <c r="O117" s="15"/>
      <c r="P117" s="15"/>
      <c r="Q117" s="15"/>
    </row>
    <row r="118" spans="1:17" x14ac:dyDescent="0.25">
      <c r="A118" s="15"/>
      <c r="B118" s="15"/>
      <c r="C118" s="15"/>
      <c r="D118" s="15"/>
      <c r="E118" s="15"/>
      <c r="F118" s="15"/>
      <c r="G118" s="15"/>
      <c r="H118" s="15"/>
      <c r="I118" s="15"/>
      <c r="J118" s="15"/>
      <c r="K118" s="15"/>
      <c r="L118" s="15"/>
      <c r="M118" s="15"/>
      <c r="N118" s="15"/>
      <c r="O118" s="15"/>
      <c r="P118" s="15"/>
      <c r="Q118" s="15"/>
    </row>
    <row r="119" spans="1:17" x14ac:dyDescent="0.25">
      <c r="A119" s="15"/>
      <c r="B119" s="15"/>
      <c r="C119" s="15"/>
      <c r="D119" s="15"/>
      <c r="E119" s="15"/>
      <c r="F119" s="15"/>
      <c r="G119" s="15"/>
      <c r="H119" s="15"/>
      <c r="I119" s="15"/>
      <c r="J119" s="15"/>
      <c r="K119" s="15"/>
      <c r="L119" s="15"/>
      <c r="M119" s="15"/>
      <c r="N119" s="15"/>
      <c r="O119" s="15"/>
      <c r="P119" s="15"/>
      <c r="Q119" s="15"/>
    </row>
    <row r="120" spans="1:17" x14ac:dyDescent="0.25">
      <c r="A120" s="15"/>
      <c r="B120" s="15"/>
      <c r="C120" s="15"/>
      <c r="D120" s="15"/>
      <c r="E120" s="15"/>
      <c r="F120" s="15"/>
      <c r="G120" s="15"/>
      <c r="H120" s="15"/>
      <c r="I120" s="15"/>
      <c r="J120" s="15"/>
      <c r="K120" s="15"/>
      <c r="L120" s="15"/>
      <c r="M120" s="15"/>
      <c r="N120" s="15"/>
      <c r="O120" s="15"/>
      <c r="P120" s="15"/>
      <c r="Q120" s="15"/>
    </row>
    <row r="121" spans="1:17" x14ac:dyDescent="0.25">
      <c r="A121" s="15"/>
      <c r="B121" s="15"/>
      <c r="C121" s="15"/>
      <c r="D121" s="15"/>
      <c r="E121" s="15"/>
      <c r="F121" s="15"/>
      <c r="G121" s="15"/>
      <c r="H121" s="15"/>
      <c r="I121" s="15"/>
      <c r="J121" s="15"/>
      <c r="K121" s="15"/>
      <c r="L121" s="15"/>
      <c r="M121" s="15"/>
      <c r="N121" s="15"/>
      <c r="O121" s="15"/>
      <c r="P121" s="15"/>
      <c r="Q121" s="15"/>
    </row>
    <row r="122" spans="1:17" x14ac:dyDescent="0.25">
      <c r="A122" s="15"/>
      <c r="B122" s="15"/>
      <c r="C122" s="15"/>
      <c r="D122" s="15"/>
      <c r="E122" s="15"/>
      <c r="F122" s="15"/>
      <c r="G122" s="15"/>
      <c r="H122" s="15"/>
      <c r="I122" s="15"/>
      <c r="J122" s="15"/>
      <c r="K122" s="15"/>
      <c r="L122" s="15"/>
      <c r="M122" s="15"/>
      <c r="N122" s="15"/>
      <c r="O122" s="15"/>
      <c r="P122" s="15"/>
      <c r="Q122" s="15"/>
    </row>
    <row r="123" spans="1:17" x14ac:dyDescent="0.25">
      <c r="A123" s="15"/>
      <c r="B123" s="15"/>
      <c r="C123" s="15"/>
      <c r="D123" s="15"/>
      <c r="E123" s="15"/>
      <c r="F123" s="15"/>
      <c r="G123" s="15"/>
      <c r="H123" s="15"/>
      <c r="I123" s="15"/>
      <c r="J123" s="15"/>
      <c r="K123" s="15"/>
      <c r="L123" s="15"/>
      <c r="M123" s="15"/>
      <c r="N123" s="15"/>
      <c r="O123" s="15"/>
      <c r="P123" s="15"/>
      <c r="Q123" s="15"/>
    </row>
    <row r="124" spans="1:17" x14ac:dyDescent="0.25">
      <c r="A124" s="15"/>
      <c r="B124" s="15"/>
      <c r="C124" s="15"/>
      <c r="D124" s="15"/>
      <c r="E124" s="15"/>
      <c r="F124" s="15"/>
      <c r="G124" s="15"/>
      <c r="H124" s="15"/>
      <c r="I124" s="15"/>
      <c r="J124" s="15"/>
      <c r="K124" s="15"/>
      <c r="L124" s="15"/>
      <c r="M124" s="15"/>
      <c r="N124" s="15"/>
      <c r="O124" s="15"/>
      <c r="P124" s="15"/>
      <c r="Q124" s="15"/>
    </row>
    <row r="125" spans="1:17" x14ac:dyDescent="0.25">
      <c r="A125" s="15"/>
      <c r="B125" s="15"/>
      <c r="C125" s="15"/>
      <c r="D125" s="15"/>
      <c r="E125" s="15"/>
      <c r="F125" s="15"/>
      <c r="G125" s="15"/>
      <c r="H125" s="15"/>
      <c r="I125" s="15"/>
      <c r="J125" s="15"/>
      <c r="K125" s="15"/>
      <c r="L125" s="15"/>
      <c r="M125" s="15"/>
      <c r="N125" s="15"/>
      <c r="O125" s="15"/>
      <c r="P125" s="15"/>
      <c r="Q125" s="15"/>
    </row>
    <row r="126" spans="1:17" x14ac:dyDescent="0.25">
      <c r="A126" s="15"/>
      <c r="B126" s="15"/>
      <c r="C126" s="15"/>
      <c r="D126" s="15"/>
      <c r="E126" s="15"/>
      <c r="F126" s="15"/>
      <c r="G126" s="15"/>
      <c r="H126" s="15"/>
      <c r="I126" s="15"/>
      <c r="J126" s="15"/>
      <c r="K126" s="15"/>
      <c r="L126" s="15"/>
      <c r="M126" s="15"/>
      <c r="N126" s="15"/>
      <c r="O126" s="15"/>
      <c r="P126" s="15"/>
      <c r="Q126" s="15"/>
    </row>
    <row r="127" spans="1:17" x14ac:dyDescent="0.25">
      <c r="A127" s="15"/>
      <c r="B127" s="15"/>
      <c r="C127" s="15"/>
      <c r="D127" s="15"/>
      <c r="E127" s="15"/>
      <c r="F127" s="15"/>
      <c r="G127" s="15"/>
      <c r="H127" s="15"/>
      <c r="I127" s="15"/>
      <c r="J127" s="15"/>
      <c r="K127" s="15"/>
      <c r="L127" s="15"/>
      <c r="M127" s="15"/>
      <c r="N127" s="15"/>
      <c r="O127" s="15"/>
      <c r="P127" s="15"/>
      <c r="Q127" s="15"/>
    </row>
    <row r="128" spans="1:17" x14ac:dyDescent="0.25">
      <c r="A128" s="15"/>
      <c r="B128" s="15"/>
      <c r="C128" s="15"/>
      <c r="D128" s="15"/>
      <c r="E128" s="15"/>
      <c r="F128" s="15"/>
      <c r="G128" s="15"/>
      <c r="H128" s="15"/>
      <c r="I128" s="15"/>
      <c r="J128" s="15"/>
      <c r="K128" s="15"/>
      <c r="L128" s="15"/>
      <c r="M128" s="15"/>
      <c r="N128" s="15"/>
      <c r="O128" s="15"/>
      <c r="P128" s="15"/>
      <c r="Q128" s="15"/>
    </row>
    <row r="129" spans="1:17" x14ac:dyDescent="0.25">
      <c r="A129" s="15"/>
      <c r="B129" s="15"/>
      <c r="C129" s="15"/>
      <c r="D129" s="15"/>
      <c r="E129" s="15"/>
      <c r="F129" s="15"/>
      <c r="G129" s="15"/>
      <c r="H129" s="15"/>
      <c r="I129" s="15"/>
      <c r="J129" s="15"/>
      <c r="K129" s="15"/>
      <c r="L129" s="15"/>
      <c r="M129" s="15"/>
      <c r="N129" s="15"/>
      <c r="O129" s="15"/>
      <c r="P129" s="15"/>
      <c r="Q129" s="15"/>
    </row>
    <row r="130" spans="1:17" x14ac:dyDescent="0.25">
      <c r="A130" s="15"/>
      <c r="B130" s="15"/>
      <c r="C130" s="15"/>
      <c r="D130" s="15"/>
      <c r="E130" s="15"/>
      <c r="F130" s="15"/>
      <c r="G130" s="15"/>
      <c r="H130" s="15"/>
      <c r="I130" s="15"/>
      <c r="J130" s="15"/>
      <c r="K130" s="15"/>
      <c r="L130" s="15"/>
      <c r="M130" s="15"/>
      <c r="N130" s="15"/>
      <c r="O130" s="15"/>
      <c r="P130" s="15"/>
      <c r="Q130" s="15"/>
    </row>
    <row r="131" spans="1:17" x14ac:dyDescent="0.25">
      <c r="A131" s="15"/>
      <c r="B131" s="15"/>
      <c r="C131" s="15"/>
      <c r="D131" s="15"/>
      <c r="E131" s="15"/>
      <c r="F131" s="15"/>
      <c r="G131" s="15"/>
      <c r="H131" s="15"/>
      <c r="I131" s="15"/>
      <c r="J131" s="15"/>
      <c r="K131" s="15"/>
      <c r="L131" s="15"/>
      <c r="M131" s="15"/>
      <c r="N131" s="15"/>
      <c r="O131" s="15"/>
      <c r="P131" s="15"/>
      <c r="Q131" s="15"/>
    </row>
    <row r="132" spans="1:17" x14ac:dyDescent="0.25">
      <c r="A132" s="15"/>
      <c r="B132" s="15"/>
      <c r="C132" s="15"/>
      <c r="D132" s="15"/>
      <c r="E132" s="15"/>
      <c r="F132" s="15"/>
      <c r="G132" s="15"/>
      <c r="H132" s="15"/>
      <c r="I132" s="15"/>
      <c r="J132" s="15"/>
      <c r="K132" s="15"/>
      <c r="L132" s="15"/>
      <c r="M132" s="15"/>
      <c r="N132" s="15"/>
      <c r="O132" s="15"/>
      <c r="P132" s="15"/>
      <c r="Q132" s="15"/>
    </row>
    <row r="133" spans="1:17" x14ac:dyDescent="0.25">
      <c r="A133" s="15"/>
      <c r="B133" s="15"/>
      <c r="C133" s="15"/>
      <c r="D133" s="15"/>
      <c r="E133" s="15"/>
      <c r="F133" s="15"/>
      <c r="G133" s="15"/>
      <c r="H133" s="15"/>
      <c r="I133" s="15"/>
      <c r="J133" s="15"/>
      <c r="K133" s="15"/>
      <c r="L133" s="15"/>
      <c r="M133" s="15"/>
      <c r="N133" s="15"/>
      <c r="O133" s="15"/>
      <c r="P133" s="15"/>
      <c r="Q133" s="15"/>
    </row>
    <row r="134" spans="1:17" x14ac:dyDescent="0.25">
      <c r="A134" s="15"/>
      <c r="B134" s="15"/>
      <c r="C134" s="15"/>
      <c r="D134" s="15"/>
      <c r="E134" s="15"/>
      <c r="F134" s="15"/>
      <c r="G134" s="15"/>
      <c r="H134" s="15"/>
      <c r="I134" s="15"/>
      <c r="J134" s="15"/>
      <c r="K134" s="15"/>
      <c r="L134" s="15"/>
      <c r="M134" s="15"/>
      <c r="N134" s="15"/>
      <c r="O134" s="15"/>
      <c r="P134" s="15"/>
      <c r="Q134" s="15"/>
    </row>
    <row r="135" spans="1:17" x14ac:dyDescent="0.25">
      <c r="A135" s="15"/>
      <c r="B135" s="15"/>
      <c r="C135" s="15"/>
      <c r="D135" s="15"/>
      <c r="E135" s="15"/>
      <c r="F135" s="15"/>
      <c r="G135" s="15"/>
      <c r="H135" s="15"/>
      <c r="I135" s="15"/>
      <c r="J135" s="15"/>
      <c r="K135" s="15"/>
      <c r="L135" s="15"/>
      <c r="M135" s="15"/>
      <c r="N135" s="15"/>
      <c r="O135" s="15"/>
      <c r="P135" s="15"/>
      <c r="Q135" s="15"/>
    </row>
    <row r="136" spans="1:17" x14ac:dyDescent="0.25">
      <c r="A136" s="15"/>
      <c r="B136" s="15"/>
      <c r="C136" s="15"/>
      <c r="D136" s="15"/>
      <c r="E136" s="15"/>
      <c r="F136" s="15"/>
      <c r="G136" s="15"/>
      <c r="H136" s="15"/>
      <c r="I136" s="15"/>
      <c r="J136" s="15"/>
      <c r="K136" s="15"/>
      <c r="L136" s="15"/>
      <c r="M136" s="15"/>
      <c r="N136" s="15"/>
      <c r="O136" s="15"/>
      <c r="P136" s="15"/>
      <c r="Q136" s="15"/>
    </row>
    <row r="137" spans="1:17" x14ac:dyDescent="0.25">
      <c r="A137" s="15"/>
      <c r="B137" s="15"/>
      <c r="C137" s="15"/>
      <c r="D137" s="15"/>
      <c r="E137" s="15"/>
      <c r="F137" s="15"/>
      <c r="G137" s="15"/>
      <c r="H137" s="15"/>
      <c r="I137" s="15"/>
      <c r="J137" s="15"/>
      <c r="K137" s="15"/>
      <c r="L137" s="15"/>
      <c r="M137" s="15"/>
      <c r="N137" s="15"/>
      <c r="O137" s="15"/>
      <c r="P137" s="15"/>
      <c r="Q137" s="15"/>
    </row>
    <row r="138" spans="1:17" x14ac:dyDescent="0.25">
      <c r="A138" s="15"/>
      <c r="B138" s="15"/>
      <c r="C138" s="15"/>
      <c r="D138" s="15"/>
      <c r="E138" s="15"/>
      <c r="F138" s="15"/>
      <c r="G138" s="15"/>
      <c r="H138" s="15"/>
      <c r="I138" s="15"/>
      <c r="J138" s="15"/>
      <c r="K138" s="15"/>
      <c r="L138" s="15"/>
      <c r="M138" s="15"/>
      <c r="N138" s="15"/>
      <c r="O138" s="15"/>
      <c r="P138" s="15"/>
      <c r="Q138" s="15"/>
    </row>
    <row r="139" spans="1:17" x14ac:dyDescent="0.25">
      <c r="A139" s="15"/>
      <c r="B139" s="15"/>
      <c r="C139" s="15"/>
      <c r="D139" s="15"/>
      <c r="E139" s="15"/>
      <c r="F139" s="15"/>
      <c r="G139" s="15"/>
      <c r="H139" s="15"/>
      <c r="I139" s="15"/>
      <c r="J139" s="15"/>
      <c r="K139" s="15"/>
      <c r="L139" s="15"/>
      <c r="M139" s="15"/>
      <c r="N139" s="15"/>
      <c r="O139" s="15"/>
      <c r="P139" s="15"/>
      <c r="Q139" s="15"/>
    </row>
    <row r="140" spans="1:17" x14ac:dyDescent="0.25">
      <c r="A140" s="15"/>
      <c r="B140" s="15"/>
      <c r="C140" s="15"/>
      <c r="D140" s="15"/>
      <c r="E140" s="15"/>
      <c r="F140" s="15"/>
      <c r="G140" s="15"/>
      <c r="H140" s="15"/>
      <c r="I140" s="15"/>
      <c r="J140" s="15"/>
      <c r="K140" s="15"/>
      <c r="L140" s="15"/>
      <c r="M140" s="15"/>
      <c r="N140" s="15"/>
      <c r="O140" s="15"/>
      <c r="P140" s="15"/>
      <c r="Q140" s="15"/>
    </row>
    <row r="141" spans="1:17" x14ac:dyDescent="0.25">
      <c r="A141" s="15"/>
      <c r="B141" s="15"/>
      <c r="C141" s="15"/>
      <c r="D141" s="15"/>
      <c r="E141" s="15"/>
      <c r="F141" s="15"/>
      <c r="G141" s="15"/>
      <c r="H141" s="15"/>
      <c r="I141" s="15"/>
      <c r="J141" s="15"/>
      <c r="K141" s="15"/>
      <c r="L141" s="15"/>
      <c r="M141" s="15"/>
      <c r="N141" s="15"/>
      <c r="O141" s="15"/>
      <c r="P141" s="15"/>
      <c r="Q141" s="15"/>
    </row>
    <row r="142" spans="1:17" x14ac:dyDescent="0.25">
      <c r="A142" s="15"/>
      <c r="B142" s="15"/>
      <c r="C142" s="15"/>
      <c r="D142" s="15"/>
      <c r="E142" s="15"/>
      <c r="F142" s="15"/>
      <c r="G142" s="15"/>
      <c r="H142" s="15"/>
      <c r="I142" s="15"/>
      <c r="J142" s="15"/>
      <c r="K142" s="15"/>
      <c r="L142" s="15"/>
      <c r="M142" s="15"/>
      <c r="N142" s="15"/>
      <c r="O142" s="15"/>
      <c r="P142" s="15"/>
      <c r="Q142" s="15"/>
    </row>
    <row r="143" spans="1:17" x14ac:dyDescent="0.25">
      <c r="A143" s="15"/>
      <c r="B143" s="15"/>
      <c r="C143" s="15"/>
      <c r="D143" s="15"/>
      <c r="E143" s="15"/>
      <c r="F143" s="15"/>
      <c r="G143" s="15"/>
      <c r="H143" s="15"/>
      <c r="I143" s="15"/>
      <c r="J143" s="15"/>
      <c r="K143" s="15"/>
      <c r="L143" s="15"/>
      <c r="M143" s="15"/>
      <c r="N143" s="15"/>
      <c r="O143" s="15"/>
      <c r="P143" s="15"/>
      <c r="Q143" s="15"/>
    </row>
    <row r="144" spans="1:17" x14ac:dyDescent="0.25">
      <c r="A144" s="15"/>
      <c r="B144" s="15"/>
      <c r="C144" s="15"/>
      <c r="D144" s="15"/>
      <c r="E144" s="15"/>
      <c r="F144" s="15"/>
      <c r="G144" s="15"/>
      <c r="H144" s="15"/>
      <c r="I144" s="15"/>
      <c r="J144" s="15"/>
      <c r="K144" s="15"/>
      <c r="L144" s="15"/>
      <c r="M144" s="15"/>
      <c r="N144" s="15"/>
      <c r="O144" s="15"/>
      <c r="P144" s="15"/>
      <c r="Q144" s="15"/>
    </row>
    <row r="145" spans="1:17" x14ac:dyDescent="0.25">
      <c r="A145" s="15"/>
      <c r="B145" s="15"/>
      <c r="C145" s="15"/>
      <c r="D145" s="15"/>
      <c r="E145" s="15"/>
      <c r="F145" s="15"/>
      <c r="G145" s="15"/>
      <c r="H145" s="15"/>
      <c r="I145" s="15"/>
      <c r="J145" s="15"/>
      <c r="K145" s="15"/>
      <c r="L145" s="15"/>
      <c r="M145" s="15"/>
      <c r="N145" s="15"/>
      <c r="O145" s="15"/>
      <c r="P145" s="15"/>
      <c r="Q145" s="15"/>
    </row>
    <row r="146" spans="1:17" x14ac:dyDescent="0.25">
      <c r="A146" s="15"/>
      <c r="B146" s="15"/>
      <c r="C146" s="15"/>
      <c r="D146" s="15"/>
      <c r="E146" s="15"/>
      <c r="F146" s="15"/>
      <c r="G146" s="15"/>
      <c r="H146" s="15"/>
      <c r="I146" s="15"/>
      <c r="J146" s="15"/>
      <c r="K146" s="15"/>
      <c r="L146" s="15"/>
      <c r="M146" s="15"/>
      <c r="N146" s="15"/>
      <c r="O146" s="15"/>
      <c r="P146" s="15"/>
      <c r="Q146" s="15"/>
    </row>
    <row r="147" spans="1:17" x14ac:dyDescent="0.25">
      <c r="A147" s="15"/>
      <c r="B147" s="15"/>
      <c r="C147" s="15"/>
      <c r="D147" s="15"/>
      <c r="E147" s="15"/>
      <c r="F147" s="15"/>
      <c r="G147" s="15"/>
      <c r="H147" s="15"/>
      <c r="I147" s="15"/>
      <c r="J147" s="15"/>
      <c r="K147" s="15"/>
      <c r="L147" s="15"/>
      <c r="M147" s="15"/>
      <c r="N147" s="15"/>
      <c r="O147" s="15"/>
      <c r="P147" s="15"/>
      <c r="Q147" s="15"/>
    </row>
    <row r="148" spans="1:17" x14ac:dyDescent="0.25">
      <c r="A148" s="15"/>
      <c r="B148" s="15"/>
      <c r="C148" s="15"/>
      <c r="D148" s="15"/>
      <c r="E148" s="15"/>
      <c r="F148" s="15"/>
      <c r="G148" s="15"/>
      <c r="H148" s="15"/>
      <c r="I148" s="15"/>
      <c r="J148" s="15"/>
      <c r="K148" s="15"/>
      <c r="L148" s="15"/>
      <c r="M148" s="15"/>
      <c r="N148" s="15"/>
      <c r="O148" s="15"/>
      <c r="P148" s="15"/>
      <c r="Q148" s="15"/>
    </row>
    <row r="149" spans="1:17" x14ac:dyDescent="0.25">
      <c r="A149" s="15"/>
      <c r="B149" s="15"/>
      <c r="C149" s="15"/>
      <c r="D149" s="15"/>
      <c r="E149" s="15"/>
      <c r="F149" s="15"/>
      <c r="G149" s="15"/>
      <c r="H149" s="15"/>
      <c r="I149" s="15"/>
      <c r="J149" s="15"/>
      <c r="K149" s="15"/>
      <c r="L149" s="15"/>
      <c r="M149" s="15"/>
      <c r="N149" s="15"/>
      <c r="O149" s="15"/>
      <c r="P149" s="15"/>
      <c r="Q149" s="15"/>
    </row>
    <row r="150" spans="1:17" x14ac:dyDescent="0.25">
      <c r="A150" s="15"/>
      <c r="B150" s="15"/>
      <c r="C150" s="15"/>
      <c r="D150" s="15"/>
      <c r="E150" s="15"/>
      <c r="F150" s="15"/>
      <c r="G150" s="15"/>
      <c r="H150" s="15"/>
      <c r="I150" s="15"/>
      <c r="J150" s="15"/>
      <c r="K150" s="15"/>
      <c r="L150" s="15"/>
      <c r="M150" s="15"/>
      <c r="N150" s="15"/>
      <c r="O150" s="15"/>
      <c r="P150" s="15"/>
      <c r="Q150" s="15"/>
    </row>
    <row r="151" spans="1:17" x14ac:dyDescent="0.25">
      <c r="A151" s="15"/>
      <c r="B151" s="15"/>
      <c r="C151" s="15"/>
      <c r="D151" s="15"/>
      <c r="E151" s="15"/>
      <c r="F151" s="15"/>
      <c r="G151" s="15"/>
      <c r="H151" s="15"/>
      <c r="I151" s="15"/>
      <c r="J151" s="15"/>
      <c r="K151" s="15"/>
      <c r="L151" s="15"/>
      <c r="M151" s="15"/>
      <c r="N151" s="15"/>
      <c r="O151" s="15"/>
      <c r="P151" s="15"/>
      <c r="Q151" s="15"/>
    </row>
    <row r="152" spans="1:17" x14ac:dyDescent="0.25">
      <c r="A152" s="15"/>
      <c r="B152" s="15"/>
      <c r="C152" s="15"/>
      <c r="D152" s="15"/>
      <c r="E152" s="15"/>
      <c r="F152" s="15"/>
      <c r="G152" s="15"/>
      <c r="H152" s="15"/>
      <c r="I152" s="15"/>
      <c r="J152" s="15"/>
      <c r="K152" s="15"/>
      <c r="L152" s="15"/>
      <c r="M152" s="15"/>
      <c r="N152" s="15"/>
      <c r="O152" s="15"/>
      <c r="P152" s="15"/>
      <c r="Q152" s="15"/>
    </row>
    <row r="153" spans="1:17" x14ac:dyDescent="0.25">
      <c r="A153" s="15"/>
      <c r="B153" s="15"/>
      <c r="C153" s="15"/>
      <c r="D153" s="15"/>
      <c r="E153" s="15"/>
      <c r="F153" s="15"/>
      <c r="G153" s="15"/>
      <c r="H153" s="15"/>
      <c r="I153" s="15"/>
      <c r="J153" s="15"/>
      <c r="K153" s="15"/>
      <c r="L153" s="15"/>
      <c r="M153" s="15"/>
      <c r="N153" s="15"/>
      <c r="O153" s="15"/>
      <c r="P153" s="15"/>
      <c r="Q153" s="15"/>
    </row>
    <row r="154" spans="1:17" x14ac:dyDescent="0.25">
      <c r="A154" s="15"/>
      <c r="B154" s="15"/>
      <c r="C154" s="15"/>
      <c r="D154" s="15"/>
      <c r="E154" s="15"/>
      <c r="F154" s="15"/>
      <c r="G154" s="15"/>
      <c r="H154" s="15"/>
      <c r="I154" s="15"/>
      <c r="J154" s="15"/>
      <c r="K154" s="15"/>
      <c r="L154" s="15"/>
      <c r="M154" s="15"/>
      <c r="N154" s="15"/>
      <c r="O154" s="15"/>
      <c r="P154" s="15"/>
      <c r="Q154" s="15"/>
    </row>
    <row r="155" spans="1:17" x14ac:dyDescent="0.25">
      <c r="A155" s="15"/>
      <c r="B155" s="15"/>
      <c r="C155" s="15"/>
      <c r="D155" s="15"/>
      <c r="E155" s="15"/>
      <c r="F155" s="15"/>
      <c r="G155" s="15"/>
      <c r="H155" s="15"/>
      <c r="I155" s="15"/>
      <c r="J155" s="15"/>
      <c r="K155" s="15"/>
      <c r="L155" s="15"/>
      <c r="M155" s="15"/>
      <c r="N155" s="15"/>
      <c r="O155" s="15"/>
      <c r="P155" s="15"/>
      <c r="Q155" s="15"/>
    </row>
    <row r="156" spans="1:17" x14ac:dyDescent="0.25">
      <c r="A156" s="15"/>
      <c r="B156" s="15"/>
      <c r="C156" s="15"/>
      <c r="D156" s="15"/>
      <c r="E156" s="15"/>
      <c r="F156" s="15"/>
      <c r="G156" s="15"/>
      <c r="H156" s="15"/>
      <c r="I156" s="15"/>
      <c r="J156" s="15"/>
      <c r="K156" s="15"/>
      <c r="L156" s="15"/>
      <c r="M156" s="15"/>
      <c r="N156" s="15"/>
      <c r="O156" s="15"/>
      <c r="P156" s="15"/>
      <c r="Q156" s="15"/>
    </row>
    <row r="157" spans="1:17" x14ac:dyDescent="0.25">
      <c r="A157" s="15"/>
      <c r="B157" s="15"/>
      <c r="C157" s="15"/>
      <c r="D157" s="15"/>
      <c r="E157" s="15"/>
      <c r="F157" s="15"/>
      <c r="G157" s="15"/>
      <c r="H157" s="15"/>
      <c r="I157" s="15"/>
      <c r="J157" s="15"/>
      <c r="K157" s="15"/>
      <c r="L157" s="15"/>
      <c r="M157" s="15"/>
      <c r="N157" s="15"/>
      <c r="O157" s="15"/>
      <c r="P157" s="15"/>
      <c r="Q157" s="15"/>
    </row>
    <row r="158" spans="1:17" x14ac:dyDescent="0.25">
      <c r="A158" s="15"/>
      <c r="B158" s="15"/>
      <c r="C158" s="15"/>
      <c r="D158" s="15"/>
      <c r="E158" s="15"/>
      <c r="F158" s="15"/>
      <c r="G158" s="15"/>
      <c r="H158" s="15"/>
      <c r="I158" s="15"/>
      <c r="J158" s="15"/>
      <c r="K158" s="15"/>
      <c r="L158" s="15"/>
      <c r="M158" s="15"/>
      <c r="N158" s="15"/>
      <c r="O158" s="15"/>
      <c r="P158" s="15"/>
      <c r="Q158" s="15"/>
    </row>
    <row r="159" spans="1:17" x14ac:dyDescent="0.25">
      <c r="A159" s="15"/>
      <c r="B159" s="15"/>
      <c r="C159" s="15"/>
      <c r="D159" s="15"/>
      <c r="E159" s="15"/>
      <c r="F159" s="15"/>
      <c r="G159" s="15"/>
      <c r="H159" s="15"/>
      <c r="I159" s="15"/>
      <c r="J159" s="15"/>
      <c r="K159" s="15"/>
      <c r="L159" s="15"/>
      <c r="M159" s="15"/>
      <c r="N159" s="15"/>
      <c r="O159" s="15"/>
      <c r="P159" s="15"/>
      <c r="Q159" s="15"/>
    </row>
    <row r="160" spans="1:17" x14ac:dyDescent="0.25">
      <c r="A160" s="15"/>
      <c r="B160" s="15"/>
      <c r="C160" s="15"/>
      <c r="D160" s="15"/>
      <c r="E160" s="15"/>
      <c r="F160" s="15"/>
      <c r="G160" s="15"/>
      <c r="H160" s="15"/>
      <c r="I160" s="15"/>
      <c r="J160" s="15"/>
      <c r="K160" s="15"/>
      <c r="L160" s="15"/>
      <c r="M160" s="15"/>
      <c r="N160" s="15"/>
      <c r="O160" s="15"/>
      <c r="P160" s="15"/>
      <c r="Q160" s="15"/>
    </row>
    <row r="161" spans="1:17" x14ac:dyDescent="0.25">
      <c r="A161" s="15"/>
      <c r="B161" s="15"/>
      <c r="C161" s="15"/>
      <c r="D161" s="15"/>
      <c r="E161" s="15"/>
      <c r="F161" s="15"/>
      <c r="G161" s="15"/>
      <c r="H161" s="15"/>
      <c r="I161" s="15"/>
      <c r="J161" s="15"/>
      <c r="K161" s="15"/>
      <c r="L161" s="15"/>
      <c r="M161" s="15"/>
      <c r="N161" s="15"/>
      <c r="O161" s="15"/>
      <c r="P161" s="15"/>
      <c r="Q161" s="15"/>
    </row>
    <row r="162" spans="1:17" x14ac:dyDescent="0.25">
      <c r="A162" s="15"/>
      <c r="B162" s="15"/>
      <c r="C162" s="15"/>
      <c r="D162" s="15"/>
      <c r="E162" s="15"/>
      <c r="F162" s="15"/>
      <c r="G162" s="15"/>
      <c r="H162" s="15"/>
      <c r="I162" s="15"/>
      <c r="J162" s="15"/>
      <c r="K162" s="15"/>
      <c r="L162" s="15"/>
      <c r="M162" s="15"/>
      <c r="N162" s="15"/>
      <c r="O162" s="15"/>
      <c r="P162" s="15"/>
      <c r="Q162" s="15"/>
    </row>
    <row r="163" spans="1:17" x14ac:dyDescent="0.25">
      <c r="A163" s="15"/>
      <c r="B163" s="15"/>
      <c r="C163" s="15"/>
      <c r="D163" s="15"/>
      <c r="E163" s="15"/>
      <c r="F163" s="15"/>
      <c r="G163" s="15"/>
      <c r="H163" s="15"/>
      <c r="I163" s="15"/>
      <c r="J163" s="15"/>
      <c r="K163" s="15"/>
      <c r="L163" s="15"/>
      <c r="M163" s="15"/>
      <c r="N163" s="15"/>
      <c r="O163" s="15"/>
      <c r="P163" s="15"/>
      <c r="Q163" s="15"/>
    </row>
    <row r="164" spans="1:17" x14ac:dyDescent="0.25">
      <c r="A164" s="15"/>
      <c r="B164" s="15"/>
      <c r="C164" s="15"/>
      <c r="D164" s="15"/>
      <c r="E164" s="15"/>
      <c r="F164" s="15"/>
      <c r="G164" s="15"/>
      <c r="H164" s="15"/>
      <c r="I164" s="15"/>
      <c r="J164" s="15"/>
      <c r="K164" s="15"/>
      <c r="L164" s="15"/>
      <c r="M164" s="15"/>
      <c r="N164" s="15"/>
      <c r="O164" s="15"/>
      <c r="P164" s="15"/>
      <c r="Q164" s="15"/>
    </row>
    <row r="165" spans="1:17" x14ac:dyDescent="0.25">
      <c r="A165" s="15"/>
      <c r="B165" s="15"/>
      <c r="C165" s="15"/>
      <c r="D165" s="15"/>
      <c r="E165" s="15"/>
      <c r="F165" s="15"/>
      <c r="G165" s="15"/>
      <c r="H165" s="15"/>
      <c r="I165" s="15"/>
      <c r="J165" s="15"/>
      <c r="K165" s="15"/>
      <c r="L165" s="15"/>
      <c r="M165" s="15"/>
      <c r="N165" s="15"/>
      <c r="O165" s="15"/>
      <c r="P165" s="15"/>
      <c r="Q165" s="15"/>
    </row>
    <row r="166" spans="1:17" x14ac:dyDescent="0.25">
      <c r="A166" s="15"/>
      <c r="B166" s="15"/>
      <c r="C166" s="15"/>
      <c r="D166" s="15"/>
      <c r="E166" s="15"/>
      <c r="F166" s="15"/>
      <c r="G166" s="15"/>
      <c r="H166" s="15"/>
      <c r="I166" s="15"/>
      <c r="J166" s="15"/>
      <c r="K166" s="15"/>
      <c r="L166" s="15"/>
      <c r="M166" s="15"/>
      <c r="N166" s="15"/>
      <c r="O166" s="15"/>
      <c r="P166" s="15"/>
      <c r="Q166" s="15"/>
    </row>
    <row r="167" spans="1:17" x14ac:dyDescent="0.25">
      <c r="A167" s="15"/>
      <c r="B167" s="15"/>
      <c r="C167" s="15"/>
      <c r="D167" s="15"/>
      <c r="E167" s="15"/>
      <c r="F167" s="15"/>
      <c r="G167" s="15"/>
      <c r="H167" s="15"/>
      <c r="I167" s="15"/>
      <c r="J167" s="15"/>
      <c r="K167" s="15"/>
      <c r="L167" s="15"/>
      <c r="M167" s="15"/>
      <c r="N167" s="15"/>
      <c r="O167" s="15"/>
      <c r="P167" s="15"/>
      <c r="Q167" s="15"/>
    </row>
    <row r="168" spans="1:17" x14ac:dyDescent="0.25">
      <c r="A168" s="15"/>
      <c r="B168" s="15"/>
      <c r="C168" s="15"/>
      <c r="D168" s="15"/>
      <c r="E168" s="15"/>
      <c r="F168" s="15"/>
      <c r="G168" s="15"/>
      <c r="H168" s="15"/>
      <c r="I168" s="15"/>
      <c r="J168" s="15"/>
      <c r="K168" s="15"/>
      <c r="L168" s="15"/>
      <c r="M168" s="15"/>
      <c r="N168" s="15"/>
      <c r="O168" s="15"/>
      <c r="P168" s="15"/>
      <c r="Q168" s="15"/>
    </row>
    <row r="169" spans="1:17" x14ac:dyDescent="0.25">
      <c r="A169" s="15"/>
      <c r="B169" s="15"/>
      <c r="C169" s="15"/>
      <c r="D169" s="15"/>
      <c r="E169" s="15"/>
      <c r="F169" s="15"/>
      <c r="G169" s="15"/>
      <c r="H169" s="15"/>
      <c r="I169" s="15"/>
      <c r="J169" s="15"/>
      <c r="K169" s="15"/>
      <c r="L169" s="15"/>
      <c r="M169" s="15"/>
      <c r="N169" s="15"/>
      <c r="O169" s="15"/>
      <c r="P169" s="15"/>
      <c r="Q169" s="15"/>
    </row>
    <row r="170" spans="1:17" x14ac:dyDescent="0.25">
      <c r="A170" s="15"/>
      <c r="B170" s="15"/>
      <c r="C170" s="15"/>
      <c r="D170" s="15"/>
      <c r="E170" s="15"/>
      <c r="F170" s="15"/>
      <c r="G170" s="15"/>
      <c r="H170" s="15"/>
      <c r="I170" s="15"/>
      <c r="J170" s="15"/>
      <c r="K170" s="15"/>
      <c r="L170" s="15"/>
      <c r="M170" s="15"/>
      <c r="N170" s="15"/>
      <c r="O170" s="15"/>
      <c r="P170" s="15"/>
      <c r="Q170" s="15"/>
    </row>
    <row r="171" spans="1:17" x14ac:dyDescent="0.25">
      <c r="A171" s="15"/>
      <c r="B171" s="15"/>
      <c r="C171" s="15"/>
      <c r="D171" s="15"/>
      <c r="E171" s="15"/>
      <c r="F171" s="15"/>
      <c r="G171" s="15"/>
      <c r="H171" s="15"/>
      <c r="I171" s="15"/>
      <c r="J171" s="15"/>
      <c r="K171" s="15"/>
      <c r="L171" s="15"/>
      <c r="M171" s="15"/>
      <c r="N171" s="15"/>
      <c r="O171" s="15"/>
      <c r="P171" s="15"/>
      <c r="Q171" s="15"/>
    </row>
    <row r="172" spans="1:17" x14ac:dyDescent="0.25">
      <c r="A172" s="15"/>
      <c r="B172" s="15"/>
      <c r="C172" s="15"/>
      <c r="D172" s="15"/>
      <c r="E172" s="15"/>
      <c r="F172" s="15"/>
      <c r="G172" s="15"/>
      <c r="H172" s="15"/>
      <c r="I172" s="15"/>
      <c r="J172" s="15"/>
      <c r="K172" s="15"/>
      <c r="L172" s="15"/>
      <c r="M172" s="15"/>
      <c r="N172" s="15"/>
      <c r="O172" s="15"/>
      <c r="P172" s="15"/>
      <c r="Q172" s="15"/>
    </row>
    <row r="173" spans="1:17" x14ac:dyDescent="0.25">
      <c r="A173" s="15"/>
      <c r="B173" s="15"/>
      <c r="C173" s="15"/>
      <c r="D173" s="15"/>
      <c r="E173" s="15"/>
      <c r="F173" s="15"/>
      <c r="G173" s="15"/>
      <c r="H173" s="15"/>
      <c r="I173" s="15"/>
      <c r="J173" s="15"/>
      <c r="K173" s="15"/>
      <c r="L173" s="15"/>
      <c r="M173" s="15"/>
      <c r="N173" s="15"/>
      <c r="O173" s="15"/>
      <c r="P173" s="15"/>
      <c r="Q173" s="15"/>
    </row>
    <row r="174" spans="1:17" x14ac:dyDescent="0.25">
      <c r="A174" s="15"/>
      <c r="B174" s="15"/>
      <c r="C174" s="15"/>
      <c r="D174" s="15"/>
      <c r="E174" s="15"/>
      <c r="F174" s="15"/>
      <c r="G174" s="15"/>
      <c r="H174" s="15"/>
      <c r="I174" s="15"/>
      <c r="J174" s="15"/>
      <c r="K174" s="15"/>
      <c r="L174" s="15"/>
      <c r="M174" s="15"/>
      <c r="N174" s="15"/>
      <c r="O174" s="15"/>
      <c r="P174" s="15"/>
      <c r="Q174" s="15"/>
    </row>
    <row r="175" spans="1:17" x14ac:dyDescent="0.25">
      <c r="A175" s="15"/>
      <c r="B175" s="15"/>
      <c r="C175" s="15"/>
      <c r="D175" s="15"/>
      <c r="E175" s="15"/>
      <c r="F175" s="15"/>
      <c r="G175" s="15"/>
      <c r="H175" s="15"/>
      <c r="I175" s="15"/>
      <c r="J175" s="15"/>
      <c r="K175" s="15"/>
      <c r="L175" s="15"/>
      <c r="M175" s="15"/>
      <c r="N175" s="15"/>
      <c r="O175" s="15"/>
      <c r="P175" s="15"/>
      <c r="Q175" s="15"/>
    </row>
    <row r="176" spans="1:17" x14ac:dyDescent="0.25">
      <c r="A176" s="15"/>
      <c r="B176" s="15"/>
      <c r="C176" s="15"/>
      <c r="D176" s="15"/>
      <c r="E176" s="15"/>
      <c r="F176" s="15"/>
      <c r="G176" s="15"/>
      <c r="H176" s="15"/>
      <c r="I176" s="15"/>
      <c r="J176" s="15"/>
      <c r="K176" s="15"/>
      <c r="L176" s="15"/>
      <c r="M176" s="15"/>
      <c r="N176" s="15"/>
      <c r="O176" s="15"/>
      <c r="P176" s="15"/>
      <c r="Q176" s="15"/>
    </row>
    <row r="177" spans="1:17" x14ac:dyDescent="0.25">
      <c r="A177" s="15"/>
      <c r="B177" s="15"/>
      <c r="C177" s="15"/>
      <c r="D177" s="15"/>
      <c r="E177" s="15"/>
      <c r="F177" s="15"/>
      <c r="G177" s="15"/>
      <c r="H177" s="15"/>
      <c r="I177" s="15"/>
      <c r="J177" s="15"/>
      <c r="K177" s="15"/>
      <c r="L177" s="15"/>
      <c r="M177" s="15"/>
      <c r="N177" s="15"/>
      <c r="O177" s="15"/>
      <c r="P177" s="15"/>
      <c r="Q177" s="15"/>
    </row>
    <row r="178" spans="1:17" x14ac:dyDescent="0.25">
      <c r="A178" s="15"/>
      <c r="B178" s="15"/>
      <c r="C178" s="15"/>
      <c r="D178" s="15"/>
      <c r="E178" s="15"/>
      <c r="F178" s="15"/>
      <c r="G178" s="15"/>
      <c r="H178" s="15"/>
      <c r="I178" s="15"/>
      <c r="J178" s="15"/>
      <c r="K178" s="15"/>
      <c r="L178" s="15"/>
      <c r="M178" s="15"/>
      <c r="N178" s="15"/>
      <c r="O178" s="15"/>
      <c r="P178" s="15"/>
      <c r="Q178" s="15"/>
    </row>
    <row r="179" spans="1:17" x14ac:dyDescent="0.25">
      <c r="A179" s="15"/>
      <c r="B179" s="15"/>
      <c r="C179" s="15"/>
      <c r="D179" s="15"/>
      <c r="E179" s="15"/>
      <c r="F179" s="15"/>
      <c r="G179" s="15"/>
      <c r="H179" s="15"/>
      <c r="I179" s="15"/>
      <c r="J179" s="15"/>
      <c r="K179" s="15"/>
      <c r="L179" s="15"/>
      <c r="M179" s="15"/>
      <c r="N179" s="15"/>
      <c r="O179" s="15"/>
      <c r="P179" s="15"/>
      <c r="Q179" s="15"/>
    </row>
    <row r="180" spans="1:17" x14ac:dyDescent="0.25">
      <c r="A180" s="15"/>
      <c r="B180" s="15"/>
      <c r="C180" s="15"/>
      <c r="D180" s="15"/>
      <c r="E180" s="15"/>
      <c r="F180" s="15"/>
      <c r="G180" s="15"/>
      <c r="H180" s="15"/>
      <c r="I180" s="15"/>
      <c r="J180" s="15"/>
      <c r="K180" s="15"/>
      <c r="L180" s="15"/>
      <c r="M180" s="15"/>
      <c r="N180" s="15"/>
      <c r="O180" s="15"/>
      <c r="P180" s="15"/>
      <c r="Q180" s="15"/>
    </row>
    <row r="181" spans="1:17" x14ac:dyDescent="0.25">
      <c r="A181" s="15"/>
      <c r="B181" s="15"/>
      <c r="C181" s="15"/>
      <c r="D181" s="15"/>
      <c r="E181" s="15"/>
      <c r="F181" s="15"/>
      <c r="G181" s="15"/>
      <c r="H181" s="15"/>
      <c r="I181" s="15"/>
      <c r="J181" s="15"/>
      <c r="K181" s="15"/>
      <c r="L181" s="15"/>
      <c r="M181" s="15"/>
      <c r="N181" s="15"/>
      <c r="O181" s="15"/>
      <c r="P181" s="15"/>
      <c r="Q181" s="15"/>
    </row>
    <row r="182" spans="1:17" x14ac:dyDescent="0.25">
      <c r="A182" s="15"/>
      <c r="B182" s="15"/>
      <c r="C182" s="15"/>
      <c r="D182" s="15"/>
      <c r="E182" s="15"/>
      <c r="F182" s="15"/>
      <c r="G182" s="15"/>
      <c r="H182" s="15"/>
      <c r="I182" s="15"/>
      <c r="J182" s="15"/>
      <c r="K182" s="15"/>
      <c r="L182" s="15"/>
      <c r="M182" s="15"/>
      <c r="N182" s="15"/>
      <c r="O182" s="15"/>
      <c r="P182" s="15"/>
      <c r="Q182" s="15"/>
    </row>
    <row r="183" spans="1:17" x14ac:dyDescent="0.25">
      <c r="A183" s="15"/>
      <c r="B183" s="15"/>
      <c r="C183" s="15"/>
      <c r="D183" s="15"/>
      <c r="E183" s="15"/>
      <c r="F183" s="15"/>
      <c r="G183" s="15"/>
      <c r="H183" s="15"/>
      <c r="I183" s="15"/>
      <c r="J183" s="15"/>
      <c r="K183" s="15"/>
      <c r="L183" s="15"/>
      <c r="M183" s="15"/>
      <c r="N183" s="15"/>
      <c r="O183" s="15"/>
      <c r="P183" s="15"/>
      <c r="Q183" s="15"/>
    </row>
    <row r="184" spans="1:17" x14ac:dyDescent="0.25">
      <c r="A184" s="15"/>
      <c r="B184" s="15"/>
      <c r="C184" s="15"/>
      <c r="D184" s="15"/>
      <c r="E184" s="15"/>
      <c r="F184" s="15"/>
      <c r="G184" s="15"/>
      <c r="H184" s="15"/>
      <c r="I184" s="15"/>
      <c r="J184" s="15"/>
      <c r="K184" s="15"/>
      <c r="L184" s="15"/>
      <c r="M184" s="15"/>
      <c r="N184" s="15"/>
      <c r="O184" s="15"/>
      <c r="P184" s="15"/>
      <c r="Q184" s="15"/>
    </row>
    <row r="185" spans="1:17" x14ac:dyDescent="0.25">
      <c r="A185" s="15"/>
      <c r="B185" s="15"/>
      <c r="C185" s="15"/>
      <c r="D185" s="15"/>
      <c r="E185" s="15"/>
      <c r="F185" s="15"/>
      <c r="G185" s="15"/>
      <c r="H185" s="15"/>
      <c r="I185" s="15"/>
      <c r="J185" s="15"/>
      <c r="K185" s="15"/>
      <c r="L185" s="15"/>
      <c r="M185" s="15"/>
      <c r="N185" s="15"/>
      <c r="O185" s="15"/>
      <c r="P185" s="15"/>
      <c r="Q185" s="15"/>
    </row>
    <row r="186" spans="1:17" x14ac:dyDescent="0.25">
      <c r="A186" s="15"/>
      <c r="B186" s="15"/>
      <c r="C186" s="15"/>
      <c r="D186" s="15"/>
      <c r="E186" s="15"/>
      <c r="F186" s="15"/>
      <c r="G186" s="15"/>
      <c r="H186" s="15"/>
      <c r="I186" s="15"/>
      <c r="J186" s="15"/>
      <c r="K186" s="15"/>
      <c r="L186" s="15"/>
      <c r="M186" s="15"/>
      <c r="N186" s="15"/>
      <c r="O186" s="15"/>
      <c r="P186" s="15"/>
      <c r="Q186" s="15"/>
    </row>
    <row r="187" spans="1:17" x14ac:dyDescent="0.25">
      <c r="A187" s="15"/>
      <c r="B187" s="15"/>
      <c r="C187" s="15"/>
      <c r="D187" s="15"/>
      <c r="E187" s="15"/>
      <c r="F187" s="15"/>
      <c r="G187" s="15"/>
      <c r="H187" s="15"/>
      <c r="I187" s="15"/>
      <c r="J187" s="15"/>
      <c r="K187" s="15"/>
      <c r="L187" s="15"/>
      <c r="M187" s="15"/>
      <c r="N187" s="15"/>
      <c r="O187" s="15"/>
      <c r="P187" s="15"/>
      <c r="Q187" s="15"/>
    </row>
    <row r="188" spans="1:17" x14ac:dyDescent="0.25">
      <c r="A188" s="15"/>
      <c r="B188" s="15"/>
      <c r="C188" s="15"/>
      <c r="D188" s="15"/>
      <c r="E188" s="15"/>
      <c r="F188" s="15"/>
      <c r="G188" s="15"/>
      <c r="H188" s="15"/>
      <c r="I188" s="15"/>
      <c r="J188" s="15"/>
      <c r="K188" s="15"/>
      <c r="L188" s="15"/>
      <c r="M188" s="15"/>
      <c r="N188" s="15"/>
      <c r="O188" s="15"/>
      <c r="P188" s="15"/>
      <c r="Q188" s="15"/>
    </row>
    <row r="189" spans="1:17" x14ac:dyDescent="0.25">
      <c r="A189" s="15"/>
      <c r="B189" s="15"/>
      <c r="C189" s="15"/>
      <c r="D189" s="15"/>
      <c r="E189" s="15"/>
      <c r="F189" s="15"/>
      <c r="G189" s="15"/>
      <c r="H189" s="15"/>
      <c r="I189" s="15"/>
      <c r="J189" s="15"/>
      <c r="K189" s="15"/>
      <c r="L189" s="15"/>
      <c r="M189" s="15"/>
      <c r="N189" s="15"/>
      <c r="O189" s="15"/>
      <c r="P189" s="15"/>
      <c r="Q189" s="15"/>
    </row>
    <row r="190" spans="1:17" x14ac:dyDescent="0.25">
      <c r="A190" s="15"/>
      <c r="B190" s="15"/>
      <c r="C190" s="15"/>
      <c r="D190" s="15"/>
      <c r="E190" s="15"/>
      <c r="F190" s="15"/>
      <c r="G190" s="15"/>
      <c r="H190" s="15"/>
      <c r="I190" s="15"/>
      <c r="J190" s="15"/>
      <c r="K190" s="15"/>
      <c r="L190" s="15"/>
      <c r="M190" s="15"/>
      <c r="N190" s="15"/>
      <c r="O190" s="15"/>
      <c r="P190" s="15"/>
      <c r="Q190" s="15"/>
    </row>
    <row r="191" spans="1:17" x14ac:dyDescent="0.25">
      <c r="A191" s="15"/>
      <c r="B191" s="15"/>
      <c r="C191" s="15"/>
      <c r="D191" s="15"/>
      <c r="E191" s="15"/>
      <c r="F191" s="15"/>
      <c r="G191" s="15"/>
      <c r="H191" s="15"/>
      <c r="I191" s="15"/>
      <c r="J191" s="15"/>
      <c r="K191" s="15"/>
      <c r="L191" s="15"/>
      <c r="M191" s="15"/>
      <c r="N191" s="15"/>
      <c r="O191" s="15"/>
      <c r="P191" s="15"/>
      <c r="Q191" s="15"/>
    </row>
    <row r="192" spans="1:17" x14ac:dyDescent="0.25">
      <c r="A192" s="15"/>
      <c r="B192" s="15"/>
      <c r="C192" s="15"/>
      <c r="D192" s="15"/>
      <c r="E192" s="15"/>
      <c r="F192" s="15"/>
      <c r="G192" s="15"/>
      <c r="H192" s="15"/>
      <c r="I192" s="15"/>
      <c r="J192" s="15"/>
      <c r="K192" s="15"/>
      <c r="L192" s="15"/>
      <c r="M192" s="15"/>
      <c r="N192" s="15"/>
      <c r="O192" s="15"/>
      <c r="P192" s="15"/>
      <c r="Q192" s="15"/>
    </row>
    <row r="193" spans="1:17" x14ac:dyDescent="0.25">
      <c r="A193" s="15"/>
      <c r="B193" s="15"/>
      <c r="C193" s="15"/>
      <c r="D193" s="15"/>
      <c r="E193" s="15"/>
      <c r="F193" s="15"/>
      <c r="G193" s="15"/>
      <c r="H193" s="15"/>
      <c r="I193" s="15"/>
      <c r="J193" s="15"/>
      <c r="K193" s="15"/>
      <c r="L193" s="15"/>
      <c r="M193" s="15"/>
      <c r="N193" s="15"/>
      <c r="O193" s="15"/>
      <c r="P193" s="15"/>
      <c r="Q193" s="15"/>
    </row>
    <row r="194" spans="1:17" x14ac:dyDescent="0.25">
      <c r="A194" s="15"/>
      <c r="B194" s="15"/>
      <c r="C194" s="15"/>
      <c r="D194" s="15"/>
      <c r="E194" s="15"/>
      <c r="F194" s="15"/>
      <c r="G194" s="15"/>
      <c r="H194" s="15"/>
      <c r="I194" s="15"/>
      <c r="J194" s="15"/>
      <c r="K194" s="15"/>
      <c r="L194" s="15"/>
      <c r="M194" s="15"/>
      <c r="N194" s="15"/>
      <c r="O194" s="15"/>
      <c r="P194" s="15"/>
      <c r="Q194" s="15"/>
    </row>
    <row r="195" spans="1:17" x14ac:dyDescent="0.25">
      <c r="A195" s="15"/>
      <c r="B195" s="15"/>
      <c r="C195" s="15"/>
      <c r="D195" s="15"/>
      <c r="E195" s="15"/>
      <c r="F195" s="15"/>
      <c r="G195" s="15"/>
      <c r="H195" s="15"/>
      <c r="I195" s="15"/>
      <c r="J195" s="15"/>
      <c r="K195" s="15"/>
      <c r="L195" s="15"/>
      <c r="M195" s="15"/>
      <c r="N195" s="15"/>
      <c r="O195" s="15"/>
      <c r="P195" s="15"/>
      <c r="Q195" s="15"/>
    </row>
    <row r="196" spans="1:17" x14ac:dyDescent="0.25">
      <c r="A196" s="15"/>
      <c r="B196" s="15"/>
      <c r="C196" s="15"/>
      <c r="D196" s="15"/>
      <c r="E196" s="15"/>
      <c r="F196" s="15"/>
      <c r="G196" s="15"/>
      <c r="H196" s="15"/>
      <c r="I196" s="15"/>
      <c r="J196" s="15"/>
      <c r="K196" s="15"/>
      <c r="L196" s="15"/>
      <c r="M196" s="15"/>
      <c r="N196" s="15"/>
      <c r="O196" s="15"/>
      <c r="P196" s="15"/>
      <c r="Q196" s="15"/>
    </row>
    <row r="197" spans="1:17" x14ac:dyDescent="0.25">
      <c r="A197" s="15"/>
      <c r="B197" s="15"/>
      <c r="C197" s="15"/>
      <c r="D197" s="15"/>
      <c r="E197" s="15"/>
      <c r="F197" s="15"/>
      <c r="G197" s="15"/>
      <c r="H197" s="15"/>
      <c r="I197" s="15"/>
      <c r="J197" s="15"/>
      <c r="K197" s="15"/>
      <c r="L197" s="15"/>
      <c r="M197" s="15"/>
      <c r="N197" s="15"/>
      <c r="O197" s="15"/>
      <c r="P197" s="15"/>
      <c r="Q197" s="15"/>
    </row>
    <row r="198" spans="1:17" x14ac:dyDescent="0.25">
      <c r="A198" s="15"/>
      <c r="B198" s="15"/>
      <c r="C198" s="15"/>
      <c r="D198" s="15"/>
      <c r="E198" s="15"/>
      <c r="F198" s="15"/>
      <c r="G198" s="15"/>
      <c r="H198" s="15"/>
      <c r="I198" s="15"/>
      <c r="J198" s="15"/>
      <c r="K198" s="15"/>
      <c r="L198" s="15"/>
      <c r="M198" s="15"/>
      <c r="N198" s="15"/>
      <c r="O198" s="15"/>
      <c r="P198" s="15"/>
      <c r="Q198" s="15"/>
    </row>
    <row r="199" spans="1:17" x14ac:dyDescent="0.25">
      <c r="A199" s="15"/>
      <c r="B199" s="15"/>
      <c r="C199" s="15"/>
      <c r="D199" s="15"/>
      <c r="E199" s="15"/>
      <c r="F199" s="15"/>
      <c r="G199" s="15"/>
      <c r="H199" s="15"/>
      <c r="I199" s="15"/>
      <c r="J199" s="15"/>
      <c r="K199" s="15"/>
      <c r="L199" s="15"/>
      <c r="M199" s="15"/>
      <c r="N199" s="15"/>
      <c r="O199" s="15"/>
      <c r="P199" s="15"/>
      <c r="Q199" s="15"/>
    </row>
    <row r="200" spans="1:17" x14ac:dyDescent="0.25">
      <c r="A200" s="15"/>
      <c r="B200" s="15"/>
      <c r="C200" s="15"/>
      <c r="D200" s="15"/>
      <c r="E200" s="15"/>
      <c r="F200" s="15"/>
      <c r="G200" s="15"/>
      <c r="H200" s="15"/>
      <c r="I200" s="15"/>
      <c r="J200" s="15"/>
      <c r="K200" s="15"/>
      <c r="L200" s="15"/>
      <c r="M200" s="15"/>
      <c r="N200" s="15"/>
      <c r="O200" s="15"/>
      <c r="P200" s="15"/>
      <c r="Q200" s="15"/>
    </row>
    <row r="201" spans="1:17" x14ac:dyDescent="0.25">
      <c r="A201" s="15"/>
      <c r="B201" s="15"/>
      <c r="C201" s="15"/>
      <c r="D201" s="15"/>
      <c r="E201" s="15"/>
      <c r="F201" s="15"/>
      <c r="G201" s="15"/>
      <c r="H201" s="15"/>
      <c r="I201" s="15"/>
      <c r="J201" s="15"/>
      <c r="K201" s="15"/>
      <c r="L201" s="15"/>
      <c r="M201" s="15"/>
      <c r="N201" s="15"/>
      <c r="O201" s="15"/>
      <c r="P201" s="15"/>
      <c r="Q201" s="15"/>
    </row>
    <row r="202" spans="1:17" x14ac:dyDescent="0.25">
      <c r="A202" s="15"/>
      <c r="B202" s="15"/>
      <c r="C202" s="15"/>
      <c r="D202" s="15"/>
      <c r="E202" s="15"/>
      <c r="F202" s="15"/>
      <c r="G202" s="15"/>
      <c r="H202" s="15"/>
      <c r="I202" s="15"/>
      <c r="J202" s="15"/>
      <c r="K202" s="15"/>
      <c r="L202" s="15"/>
      <c r="M202" s="15"/>
      <c r="N202" s="15"/>
      <c r="O202" s="15"/>
      <c r="P202" s="15"/>
      <c r="Q202"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0"/>
  </sheetPr>
  <dimension ref="A1:XFC82"/>
  <sheetViews>
    <sheetView topLeftCell="AB1" zoomScale="75" zoomScaleNormal="75" workbookViewId="0">
      <selection activeCell="AL1" sqref="AL1:XFD1048576"/>
    </sheetView>
  </sheetViews>
  <sheetFormatPr baseColWidth="10" defaultColWidth="0" defaultRowHeight="15" zeroHeight="1" x14ac:dyDescent="0.25"/>
  <cols>
    <col min="1" max="1" width="11.42578125" style="2" hidden="1" customWidth="1"/>
    <col min="2" max="2" width="34.28515625" style="2" hidden="1" customWidth="1"/>
    <col min="3" max="3" width="19" style="2" hidden="1" customWidth="1"/>
    <col min="4" max="27" width="11.42578125" style="2" hidden="1" customWidth="1"/>
    <col min="28" max="28" width="1.85546875" style="9" customWidth="1"/>
    <col min="29" max="29" width="12.7109375" style="9" customWidth="1"/>
    <col min="30" max="30" width="12.7109375" style="10" customWidth="1"/>
    <col min="31" max="31" width="12.7109375" style="16" customWidth="1"/>
    <col min="32" max="33" width="6.7109375" style="16" customWidth="1"/>
    <col min="34" max="34" width="12.7109375" style="16" customWidth="1"/>
    <col min="35" max="36" width="12.7109375" style="10" customWidth="1"/>
    <col min="37" max="37" width="1.85546875" style="10" customWidth="1"/>
    <col min="38" max="39" width="15" style="2" hidden="1"/>
    <col min="40" max="16383" width="15" style="7" hidden="1"/>
    <col min="16384" max="16384" width="2.7109375" style="7" hidden="1"/>
  </cols>
  <sheetData>
    <row r="1" spans="1:42" ht="30" customHeight="1" x14ac:dyDescent="0.25">
      <c r="A1" s="6" t="s">
        <v>29</v>
      </c>
      <c r="B1" s="6" t="s">
        <v>1</v>
      </c>
      <c r="C1" s="6" t="s">
        <v>2</v>
      </c>
      <c r="D1" s="6" t="s">
        <v>3</v>
      </c>
      <c r="E1" s="6" t="s">
        <v>28</v>
      </c>
      <c r="F1" s="6" t="s">
        <v>57</v>
      </c>
      <c r="G1" s="6" t="s">
        <v>97</v>
      </c>
      <c r="H1" s="6" t="s">
        <v>98</v>
      </c>
      <c r="I1" s="6" t="s">
        <v>99</v>
      </c>
      <c r="J1" s="6"/>
      <c r="K1" s="6"/>
      <c r="L1" s="6"/>
      <c r="M1" s="6"/>
      <c r="N1" s="6"/>
      <c r="O1" s="6"/>
      <c r="P1" s="6"/>
      <c r="Q1" s="6"/>
      <c r="R1" s="6"/>
      <c r="S1" s="6"/>
      <c r="T1" s="7"/>
      <c r="U1" s="7"/>
      <c r="V1" s="7"/>
      <c r="W1" s="7"/>
      <c r="X1" s="7"/>
      <c r="Y1" s="7"/>
      <c r="Z1" s="7"/>
      <c r="AA1" s="8"/>
      <c r="AB1" s="24"/>
      <c r="AC1" s="116" t="s">
        <v>6</v>
      </c>
      <c r="AD1" s="116"/>
      <c r="AE1" s="116"/>
      <c r="AF1" s="116"/>
      <c r="AG1" s="116"/>
      <c r="AH1" s="116"/>
      <c r="AI1" s="116"/>
      <c r="AJ1" s="116"/>
      <c r="AK1" s="25"/>
      <c r="AL1" s="25"/>
      <c r="AM1" s="7"/>
      <c r="AN1" s="7" t="s">
        <v>3</v>
      </c>
    </row>
    <row r="2" spans="1:42" ht="30" customHeight="1" x14ac:dyDescent="0.25">
      <c r="A2" s="5" t="str">
        <f>$AG$8</f>
        <v>C_6ème</v>
      </c>
      <c r="B2" s="5" t="str">
        <f>AC16</f>
        <v>C_6ème</v>
      </c>
      <c r="C2" s="5" t="str">
        <f>IF(D2&gt;4,"Club B","Club A")</f>
        <v>Club A</v>
      </c>
      <c r="D2" s="5">
        <f>$AE$10</f>
        <v>1</v>
      </c>
      <c r="E2" s="5">
        <f>$AC$44</f>
        <v>50</v>
      </c>
      <c r="F2" s="5">
        <f>$AC$47</f>
        <v>100</v>
      </c>
      <c r="G2" s="5">
        <f>IF($AE$31&gt;$AG$31,3,IF($AE$31=$AG$31,2,1))</f>
        <v>2</v>
      </c>
      <c r="H2" s="5" t="s">
        <v>100</v>
      </c>
      <c r="I2" s="5" t="s">
        <v>100</v>
      </c>
      <c r="J2" s="5"/>
      <c r="K2" s="5"/>
      <c r="L2" s="5"/>
      <c r="M2" s="5"/>
      <c r="N2" s="5"/>
      <c r="O2" s="5"/>
      <c r="P2" s="5"/>
      <c r="Q2" s="5"/>
      <c r="R2" s="5"/>
      <c r="S2" s="5"/>
      <c r="AB2" s="26"/>
      <c r="AC2" s="116"/>
      <c r="AD2" s="116"/>
      <c r="AE2" s="116"/>
      <c r="AF2" s="116"/>
      <c r="AG2" s="116"/>
      <c r="AH2" s="116"/>
      <c r="AI2" s="116"/>
      <c r="AJ2" s="116"/>
      <c r="AK2" s="27"/>
      <c r="AL2" s="7"/>
      <c r="AM2" s="7"/>
      <c r="AN2" s="7">
        <v>1</v>
      </c>
    </row>
    <row r="3" spans="1:42" ht="30" customHeight="1" x14ac:dyDescent="0.25">
      <c r="A3" s="5" t="str">
        <f t="shared" ref="A3:A15" si="0">$AG$8</f>
        <v>C_6ème</v>
      </c>
      <c r="B3" s="5" t="str">
        <f t="shared" ref="B3:B6" si="1">AC17</f>
        <v>Elève 6</v>
      </c>
      <c r="C3" s="5" t="str">
        <f t="shared" ref="C3:C11" si="2">IF(D3&gt;4,"Club B","Club A")</f>
        <v>Club A</v>
      </c>
      <c r="D3" s="5">
        <f t="shared" ref="D3:D6" si="3">$AE$10</f>
        <v>1</v>
      </c>
      <c r="E3" s="5">
        <f t="shared" ref="E3:E6" si="4">$AC$44</f>
        <v>50</v>
      </c>
      <c r="F3" s="5">
        <f t="shared" ref="F3:F6" si="5">$AC$47</f>
        <v>100</v>
      </c>
      <c r="G3" s="5">
        <f t="shared" ref="G3:G6" si="6">IF($AE$31&gt;$AG$31,3,IF($AE$31=$AG$31,2,1))</f>
        <v>2</v>
      </c>
      <c r="H3" s="5" t="s">
        <v>100</v>
      </c>
      <c r="I3" s="5" t="s">
        <v>100</v>
      </c>
      <c r="J3" s="5"/>
      <c r="K3" s="5"/>
      <c r="L3" s="5"/>
      <c r="M3" s="5"/>
      <c r="N3" s="5"/>
      <c r="O3" s="5"/>
      <c r="P3" s="5"/>
      <c r="Q3" s="5"/>
      <c r="R3" s="5"/>
      <c r="S3" s="5"/>
      <c r="AB3" s="26"/>
      <c r="AC3" s="26"/>
      <c r="AD3" s="28"/>
      <c r="AE3" s="28"/>
      <c r="AF3" s="28"/>
      <c r="AG3" s="26"/>
      <c r="AH3" s="29"/>
      <c r="AI3" s="29"/>
      <c r="AJ3" s="27"/>
      <c r="AK3" s="27"/>
      <c r="AL3" s="7"/>
      <c r="AM3" s="7"/>
      <c r="AN3" s="7">
        <v>2</v>
      </c>
    </row>
    <row r="4" spans="1:42" ht="30" customHeight="1" x14ac:dyDescent="0.25">
      <c r="A4" s="5" t="str">
        <f t="shared" si="0"/>
        <v>C_6ème</v>
      </c>
      <c r="B4" s="5" t="str">
        <f t="shared" si="1"/>
        <v>Elève 6</v>
      </c>
      <c r="C4" s="5" t="str">
        <f t="shared" si="2"/>
        <v>Club A</v>
      </c>
      <c r="D4" s="5">
        <f t="shared" si="3"/>
        <v>1</v>
      </c>
      <c r="E4" s="5">
        <f t="shared" si="4"/>
        <v>50</v>
      </c>
      <c r="F4" s="5">
        <f t="shared" si="5"/>
        <v>100</v>
      </c>
      <c r="G4" s="5">
        <f t="shared" si="6"/>
        <v>2</v>
      </c>
      <c r="H4" s="5" t="s">
        <v>100</v>
      </c>
      <c r="I4" s="5" t="s">
        <v>100</v>
      </c>
      <c r="J4" s="5"/>
      <c r="K4" s="5"/>
      <c r="L4" s="5"/>
      <c r="M4" s="5"/>
      <c r="N4" s="5"/>
      <c r="O4" s="5"/>
      <c r="P4" s="5"/>
      <c r="Q4" s="5"/>
      <c r="R4" s="5"/>
      <c r="S4" s="5"/>
      <c r="AB4" s="26"/>
      <c r="AC4" s="26"/>
      <c r="AD4" s="28"/>
      <c r="AE4" s="28"/>
      <c r="AF4" s="28"/>
      <c r="AG4" s="26"/>
      <c r="AH4" s="29"/>
      <c r="AI4" s="29"/>
      <c r="AJ4" s="27"/>
      <c r="AK4" s="27"/>
      <c r="AL4" s="7"/>
      <c r="AM4" s="7"/>
      <c r="AN4" s="7">
        <v>3</v>
      </c>
      <c r="AP4" s="7" t="s">
        <v>95</v>
      </c>
    </row>
    <row r="5" spans="1:42" ht="30" customHeight="1" x14ac:dyDescent="0.25">
      <c r="A5" s="5" t="str">
        <f t="shared" si="0"/>
        <v>C_6ème</v>
      </c>
      <c r="B5" s="5" t="str">
        <f t="shared" si="1"/>
        <v>Elève 6</v>
      </c>
      <c r="C5" s="5" t="str">
        <f t="shared" si="2"/>
        <v>Club A</v>
      </c>
      <c r="D5" s="5">
        <f t="shared" si="3"/>
        <v>1</v>
      </c>
      <c r="E5" s="5">
        <f t="shared" si="4"/>
        <v>50</v>
      </c>
      <c r="F5" s="5">
        <f t="shared" si="5"/>
        <v>100</v>
      </c>
      <c r="G5" s="5">
        <f t="shared" si="6"/>
        <v>2</v>
      </c>
      <c r="H5" s="5" t="s">
        <v>100</v>
      </c>
      <c r="I5" s="5" t="s">
        <v>100</v>
      </c>
      <c r="J5" s="5"/>
      <c r="K5" s="5"/>
      <c r="L5" s="5"/>
      <c r="M5" s="5"/>
      <c r="N5" s="5"/>
      <c r="O5" s="5"/>
      <c r="P5" s="5"/>
      <c r="Q5" s="5"/>
      <c r="R5" s="5"/>
      <c r="S5" s="5"/>
      <c r="AB5" s="26"/>
      <c r="AC5" s="26"/>
      <c r="AD5" s="28"/>
      <c r="AE5" s="28"/>
      <c r="AF5" s="28"/>
      <c r="AG5" s="26"/>
      <c r="AH5" s="29"/>
      <c r="AI5" s="29"/>
      <c r="AJ5" s="27"/>
      <c r="AK5" s="27"/>
      <c r="AL5" s="7"/>
      <c r="AM5" s="7"/>
      <c r="AN5" s="7">
        <v>4</v>
      </c>
      <c r="AP5" s="7">
        <v>5</v>
      </c>
    </row>
    <row r="6" spans="1:42" ht="30" customHeight="1" x14ac:dyDescent="0.25">
      <c r="A6" s="5" t="str">
        <f t="shared" si="0"/>
        <v>C_6ème</v>
      </c>
      <c r="B6" s="5" t="str">
        <f t="shared" si="1"/>
        <v>Elève 6</v>
      </c>
      <c r="C6" s="5" t="str">
        <f t="shared" si="2"/>
        <v>Club A</v>
      </c>
      <c r="D6" s="5">
        <f t="shared" si="3"/>
        <v>1</v>
      </c>
      <c r="E6" s="5">
        <f t="shared" si="4"/>
        <v>50</v>
      </c>
      <c r="F6" s="5">
        <f t="shared" si="5"/>
        <v>100</v>
      </c>
      <c r="G6" s="5">
        <f t="shared" si="6"/>
        <v>2</v>
      </c>
      <c r="H6" s="5" t="s">
        <v>100</v>
      </c>
      <c r="I6" s="5" t="s">
        <v>100</v>
      </c>
      <c r="J6" s="5"/>
      <c r="K6" s="5"/>
      <c r="L6" s="5"/>
      <c r="M6" s="5"/>
      <c r="N6" s="5"/>
      <c r="O6" s="5"/>
      <c r="P6" s="5"/>
      <c r="Q6" s="5"/>
      <c r="R6" s="5"/>
      <c r="S6" s="5"/>
      <c r="AB6" s="26"/>
      <c r="AC6" s="26"/>
      <c r="AD6" s="30"/>
      <c r="AE6" s="31"/>
      <c r="AF6" s="32"/>
      <c r="AG6" s="32"/>
      <c r="AH6" s="29"/>
      <c r="AI6" s="29"/>
      <c r="AJ6" s="27"/>
      <c r="AK6" s="27"/>
      <c r="AL6" s="7"/>
      <c r="AM6" s="7"/>
      <c r="AN6" s="7">
        <v>5</v>
      </c>
      <c r="AP6" s="7">
        <v>10</v>
      </c>
    </row>
    <row r="7" spans="1:42" ht="30" customHeight="1" x14ac:dyDescent="0.25">
      <c r="A7" s="5" t="str">
        <f t="shared" si="0"/>
        <v>C_6ème</v>
      </c>
      <c r="B7" s="5" t="str">
        <f>AH16</f>
        <v>Elève 4</v>
      </c>
      <c r="C7" s="5" t="str">
        <f t="shared" si="2"/>
        <v>Club A</v>
      </c>
      <c r="D7" s="5">
        <f>$AJ$10</f>
        <v>1</v>
      </c>
      <c r="E7" s="5">
        <f>$AF$44</f>
        <v>50</v>
      </c>
      <c r="F7" s="5">
        <f>$AF$47</f>
        <v>100</v>
      </c>
      <c r="G7" s="5">
        <f>IF($AE$31&lt;$AG$31,3,IF($AE$31=$AG$31,2,1))</f>
        <v>2</v>
      </c>
      <c r="H7" s="5" t="s">
        <v>100</v>
      </c>
      <c r="I7" s="5" t="s">
        <v>100</v>
      </c>
      <c r="J7" s="5"/>
      <c r="K7" s="5"/>
      <c r="L7" s="5"/>
      <c r="M7" s="5"/>
      <c r="N7" s="5"/>
      <c r="O7" s="5"/>
      <c r="P7" s="5"/>
      <c r="Q7" s="5"/>
      <c r="R7" s="5"/>
      <c r="S7" s="5"/>
      <c r="AB7" s="26"/>
      <c r="AC7" s="26"/>
      <c r="AD7" s="28"/>
      <c r="AE7" s="33"/>
      <c r="AF7" s="28"/>
      <c r="AG7" s="28"/>
      <c r="AH7" s="29"/>
      <c r="AI7" s="29"/>
      <c r="AJ7" s="27"/>
      <c r="AK7" s="27"/>
      <c r="AL7" s="7"/>
      <c r="AM7" s="7"/>
      <c r="AN7" s="7">
        <v>6</v>
      </c>
      <c r="AP7" s="7">
        <v>15</v>
      </c>
    </row>
    <row r="8" spans="1:42" ht="30" customHeight="1" x14ac:dyDescent="0.25">
      <c r="A8" s="5" t="str">
        <f t="shared" si="0"/>
        <v>C_6ème</v>
      </c>
      <c r="B8" s="5" t="str">
        <f t="shared" ref="B8:B11" si="7">AH17</f>
        <v>Elève 4</v>
      </c>
      <c r="C8" s="5" t="str">
        <f t="shared" si="2"/>
        <v>Club A</v>
      </c>
      <c r="D8" s="5">
        <f t="shared" ref="D8:D11" si="8">$AJ$10</f>
        <v>1</v>
      </c>
      <c r="E8" s="5">
        <f t="shared" ref="E8:E11" si="9">$AF$44</f>
        <v>50</v>
      </c>
      <c r="F8" s="5">
        <f t="shared" ref="F8:F11" si="10">$AF$47</f>
        <v>100</v>
      </c>
      <c r="G8" s="5">
        <f t="shared" ref="G8:G11" si="11">IF($AE$31&lt;$AG$31,3,IF($AE$31=$AG$31,2,1))</f>
        <v>2</v>
      </c>
      <c r="H8" s="5" t="s">
        <v>100</v>
      </c>
      <c r="I8" s="5" t="s">
        <v>100</v>
      </c>
      <c r="AB8" s="34"/>
      <c r="AC8" s="26"/>
      <c r="AD8" s="30"/>
      <c r="AE8" s="117" t="s">
        <v>7</v>
      </c>
      <c r="AF8" s="117"/>
      <c r="AG8" s="118" t="s">
        <v>8</v>
      </c>
      <c r="AH8" s="118"/>
      <c r="AI8" s="29"/>
      <c r="AJ8" s="27"/>
      <c r="AK8" s="27"/>
      <c r="AL8" s="7"/>
      <c r="AM8" s="7"/>
      <c r="AN8" s="7">
        <v>7</v>
      </c>
      <c r="AP8" s="7">
        <v>25</v>
      </c>
    </row>
    <row r="9" spans="1:42" ht="30" customHeight="1" x14ac:dyDescent="0.25">
      <c r="A9" s="5" t="str">
        <f t="shared" si="0"/>
        <v>C_6ème</v>
      </c>
      <c r="B9" s="5" t="str">
        <f t="shared" si="7"/>
        <v>Elève 3</v>
      </c>
      <c r="C9" s="5" t="str">
        <f t="shared" si="2"/>
        <v>Club A</v>
      </c>
      <c r="D9" s="5">
        <f t="shared" si="8"/>
        <v>1</v>
      </c>
      <c r="E9" s="5">
        <f t="shared" si="9"/>
        <v>50</v>
      </c>
      <c r="F9" s="5">
        <f t="shared" si="10"/>
        <v>100</v>
      </c>
      <c r="G9" s="5">
        <f t="shared" si="11"/>
        <v>2</v>
      </c>
      <c r="H9" s="5" t="s">
        <v>100</v>
      </c>
      <c r="I9" s="5" t="s">
        <v>100</v>
      </c>
      <c r="AB9" s="26"/>
      <c r="AC9" s="26"/>
      <c r="AD9" s="28"/>
      <c r="AE9" s="33"/>
      <c r="AF9" s="34"/>
      <c r="AG9" s="34"/>
      <c r="AH9" s="29"/>
      <c r="AI9" s="29"/>
      <c r="AJ9" s="27"/>
      <c r="AK9" s="27"/>
      <c r="AL9" s="7"/>
      <c r="AM9" s="7"/>
      <c r="AN9" s="7">
        <v>8</v>
      </c>
      <c r="AP9" s="7">
        <v>30</v>
      </c>
    </row>
    <row r="10" spans="1:42" ht="30" customHeight="1" x14ac:dyDescent="0.25">
      <c r="A10" s="5" t="str">
        <f t="shared" si="0"/>
        <v>C_6ème</v>
      </c>
      <c r="B10" s="5" t="str">
        <f t="shared" si="7"/>
        <v>Elève 6</v>
      </c>
      <c r="C10" s="5" t="str">
        <f t="shared" si="2"/>
        <v>Club A</v>
      </c>
      <c r="D10" s="5">
        <f t="shared" si="8"/>
        <v>1</v>
      </c>
      <c r="E10" s="5">
        <f t="shared" si="9"/>
        <v>50</v>
      </c>
      <c r="F10" s="5">
        <f t="shared" si="10"/>
        <v>100</v>
      </c>
      <c r="G10" s="5">
        <f t="shared" si="11"/>
        <v>2</v>
      </c>
      <c r="H10" s="5" t="s">
        <v>100</v>
      </c>
      <c r="I10" s="5" t="s">
        <v>100</v>
      </c>
      <c r="AB10" s="26"/>
      <c r="AC10" s="119" t="s">
        <v>9</v>
      </c>
      <c r="AD10" s="119"/>
      <c r="AE10" s="93">
        <v>1</v>
      </c>
      <c r="AF10" s="35"/>
      <c r="AG10" s="36"/>
      <c r="AH10" s="119" t="s">
        <v>9</v>
      </c>
      <c r="AI10" s="119"/>
      <c r="AJ10" s="93">
        <v>1</v>
      </c>
      <c r="AK10" s="27"/>
      <c r="AL10" s="7"/>
      <c r="AM10" s="7"/>
      <c r="AP10" s="7">
        <v>35</v>
      </c>
    </row>
    <row r="11" spans="1:42" ht="21.75" customHeight="1" x14ac:dyDescent="0.25">
      <c r="A11" s="5" t="str">
        <f t="shared" si="0"/>
        <v>C_6ème</v>
      </c>
      <c r="B11" s="5" t="str">
        <f t="shared" si="7"/>
        <v>Elève 2</v>
      </c>
      <c r="C11" s="5" t="str">
        <f t="shared" si="2"/>
        <v>Club A</v>
      </c>
      <c r="D11" s="5">
        <f t="shared" si="8"/>
        <v>1</v>
      </c>
      <c r="E11" s="5">
        <f t="shared" si="9"/>
        <v>50</v>
      </c>
      <c r="F11" s="5">
        <f t="shared" si="10"/>
        <v>100</v>
      </c>
      <c r="G11" s="5">
        <f t="shared" si="11"/>
        <v>2</v>
      </c>
      <c r="H11" s="5" t="s">
        <v>100</v>
      </c>
      <c r="I11" s="5" t="s">
        <v>100</v>
      </c>
      <c r="AB11" s="26"/>
      <c r="AC11" s="26"/>
      <c r="AD11" s="28"/>
      <c r="AE11" s="28"/>
      <c r="AF11" s="28"/>
      <c r="AG11" s="28"/>
      <c r="AH11" s="29"/>
      <c r="AI11" s="29"/>
      <c r="AJ11" s="27"/>
      <c r="AK11" s="27"/>
      <c r="AL11" s="7"/>
      <c r="AM11" s="7"/>
      <c r="AP11" s="7">
        <v>40</v>
      </c>
    </row>
    <row r="12" spans="1:42" ht="30" customHeight="1" x14ac:dyDescent="0.25">
      <c r="A12" s="5" t="str">
        <f t="shared" si="0"/>
        <v>C_6ème</v>
      </c>
      <c r="B12" s="5" t="str">
        <f>AD34</f>
        <v>Elève 4</v>
      </c>
      <c r="C12" s="5" t="s">
        <v>100</v>
      </c>
      <c r="D12" s="5" t="s">
        <v>100</v>
      </c>
      <c r="E12" s="5" t="s">
        <v>100</v>
      </c>
      <c r="F12" s="5" t="s">
        <v>100</v>
      </c>
      <c r="G12" s="5" t="s">
        <v>100</v>
      </c>
      <c r="H12" s="5">
        <f>IF(AG34=$AP$33,0,IF(AG34=$AP$34,1,2))</f>
        <v>2</v>
      </c>
      <c r="I12" s="5" t="s">
        <v>100</v>
      </c>
      <c r="AB12" s="26"/>
      <c r="AC12" s="141" t="s">
        <v>96</v>
      </c>
      <c r="AD12" s="141"/>
      <c r="AE12" s="141"/>
      <c r="AF12" s="28"/>
      <c r="AG12" s="28"/>
      <c r="AH12" s="141" t="s">
        <v>96</v>
      </c>
      <c r="AI12" s="141"/>
      <c r="AJ12" s="141"/>
      <c r="AK12" s="27"/>
      <c r="AL12" s="7"/>
      <c r="AM12" s="7"/>
      <c r="AP12" s="7">
        <v>45</v>
      </c>
    </row>
    <row r="13" spans="1:42" ht="44.25" customHeight="1" x14ac:dyDescent="0.25">
      <c r="A13" s="5" t="str">
        <f t="shared" si="0"/>
        <v>C_6ème</v>
      </c>
      <c r="B13" s="5" t="str">
        <f t="shared" ref="B13:B15" si="12">AD35</f>
        <v>Elève 5</v>
      </c>
      <c r="C13" s="5" t="s">
        <v>100</v>
      </c>
      <c r="D13" s="5" t="s">
        <v>100</v>
      </c>
      <c r="E13" s="5" t="s">
        <v>100</v>
      </c>
      <c r="F13" s="5" t="s">
        <v>100</v>
      </c>
      <c r="G13" s="5" t="s">
        <v>100</v>
      </c>
      <c r="H13" s="5">
        <f>IF(AG35=$AP$33,0,IF(AG35=$AP$34,1,2))</f>
        <v>1</v>
      </c>
      <c r="I13" s="5" t="s">
        <v>100</v>
      </c>
      <c r="AB13" s="26"/>
      <c r="AC13" s="85" t="s">
        <v>93</v>
      </c>
      <c r="AD13" s="95">
        <v>15</v>
      </c>
      <c r="AE13" s="86" t="s">
        <v>95</v>
      </c>
      <c r="AF13" s="28"/>
      <c r="AG13" s="28"/>
      <c r="AH13" s="85" t="s">
        <v>93</v>
      </c>
      <c r="AI13" s="95">
        <v>75</v>
      </c>
      <c r="AJ13" s="86" t="s">
        <v>95</v>
      </c>
      <c r="AK13" s="27"/>
      <c r="AL13" s="7"/>
      <c r="AM13" s="7"/>
      <c r="AP13" s="7">
        <v>50</v>
      </c>
    </row>
    <row r="14" spans="1:42" ht="43.5" customHeight="1" x14ac:dyDescent="0.25">
      <c r="A14" s="5" t="str">
        <f t="shared" si="0"/>
        <v>C_6ème</v>
      </c>
      <c r="B14" s="5" t="str">
        <f t="shared" si="12"/>
        <v>Elève 6</v>
      </c>
      <c r="C14" s="5" t="s">
        <v>100</v>
      </c>
      <c r="D14" s="5" t="s">
        <v>100</v>
      </c>
      <c r="E14" s="5" t="s">
        <v>100</v>
      </c>
      <c r="F14" s="5" t="s">
        <v>100</v>
      </c>
      <c r="G14" s="5" t="s">
        <v>100</v>
      </c>
      <c r="H14" s="5" t="s">
        <v>100</v>
      </c>
      <c r="I14" s="5">
        <f>IF(AG36=$AP$33,0,IF(AG36=AP34,1.5,IF(AG36=$AP$35,3,4)))</f>
        <v>3</v>
      </c>
      <c r="AB14" s="26"/>
      <c r="AC14" s="85" t="s">
        <v>94</v>
      </c>
      <c r="AD14" s="95">
        <v>5</v>
      </c>
      <c r="AE14" s="86" t="s">
        <v>95</v>
      </c>
      <c r="AF14" s="28"/>
      <c r="AG14" s="28"/>
      <c r="AH14" s="85" t="s">
        <v>94</v>
      </c>
      <c r="AI14" s="95">
        <v>25</v>
      </c>
      <c r="AJ14" s="86" t="s">
        <v>95</v>
      </c>
      <c r="AK14" s="27"/>
      <c r="AL14" s="7"/>
      <c r="AM14" s="7"/>
      <c r="AP14" s="7">
        <v>55</v>
      </c>
    </row>
    <row r="15" spans="1:42" ht="19.5" customHeight="1" x14ac:dyDescent="0.25">
      <c r="A15" s="5" t="str">
        <f t="shared" si="0"/>
        <v>C_6ème</v>
      </c>
      <c r="B15" s="5" t="str">
        <f t="shared" si="12"/>
        <v>Elève 6</v>
      </c>
      <c r="C15" s="5" t="s">
        <v>100</v>
      </c>
      <c r="D15" s="5" t="s">
        <v>100</v>
      </c>
      <c r="E15" s="5" t="s">
        <v>100</v>
      </c>
      <c r="F15" s="5" t="s">
        <v>100</v>
      </c>
      <c r="G15" s="5" t="s">
        <v>100</v>
      </c>
      <c r="H15" s="5" t="s">
        <v>100</v>
      </c>
      <c r="I15" s="5">
        <f>IF(AG37=$AP$33,0,IF(AG37=AP35,1.5,IF(AG37=$AP$35,3,4)))</f>
        <v>4</v>
      </c>
      <c r="AB15" s="26"/>
      <c r="AC15" s="26"/>
      <c r="AD15" s="28"/>
      <c r="AE15" s="28"/>
      <c r="AF15" s="28"/>
      <c r="AG15" s="28"/>
      <c r="AH15" s="29"/>
      <c r="AI15" s="29"/>
      <c r="AJ15" s="27"/>
      <c r="AK15" s="27"/>
      <c r="AL15" s="7"/>
      <c r="AM15" s="7"/>
      <c r="AP15" s="7">
        <v>60</v>
      </c>
    </row>
    <row r="16" spans="1:42" ht="30" customHeight="1" x14ac:dyDescent="0.25">
      <c r="AB16" s="37"/>
      <c r="AC16" s="115" t="s">
        <v>8</v>
      </c>
      <c r="AD16" s="115"/>
      <c r="AE16" s="115"/>
      <c r="AF16" s="38"/>
      <c r="AG16" s="37"/>
      <c r="AH16" s="115" t="s">
        <v>43</v>
      </c>
      <c r="AI16" s="115"/>
      <c r="AJ16" s="115"/>
      <c r="AK16" s="27"/>
      <c r="AL16" s="7"/>
      <c r="AM16" s="7"/>
      <c r="AP16" s="7">
        <v>65</v>
      </c>
    </row>
    <row r="17" spans="28:46" ht="30" customHeight="1" x14ac:dyDescent="0.25">
      <c r="AB17" s="26"/>
      <c r="AC17" s="115" t="s">
        <v>45</v>
      </c>
      <c r="AD17" s="115"/>
      <c r="AE17" s="115"/>
      <c r="AF17" s="123" t="s">
        <v>11</v>
      </c>
      <c r="AG17" s="124"/>
      <c r="AH17" s="115" t="s">
        <v>43</v>
      </c>
      <c r="AI17" s="115"/>
      <c r="AJ17" s="115"/>
      <c r="AK17" s="27"/>
      <c r="AL17" s="7"/>
      <c r="AM17" s="7"/>
      <c r="AP17" s="7">
        <v>70</v>
      </c>
    </row>
    <row r="18" spans="28:46" ht="30" customHeight="1" x14ac:dyDescent="0.25">
      <c r="AB18" s="39"/>
      <c r="AC18" s="115" t="s">
        <v>45</v>
      </c>
      <c r="AD18" s="115"/>
      <c r="AE18" s="115"/>
      <c r="AF18" s="123"/>
      <c r="AG18" s="124"/>
      <c r="AH18" s="115" t="s">
        <v>42</v>
      </c>
      <c r="AI18" s="115"/>
      <c r="AJ18" s="115"/>
      <c r="AK18" s="29"/>
      <c r="AL18" s="7"/>
      <c r="AM18" s="7"/>
      <c r="AP18" s="7">
        <v>75</v>
      </c>
    </row>
    <row r="19" spans="28:46" ht="30" customHeight="1" x14ac:dyDescent="0.25">
      <c r="AB19" s="39"/>
      <c r="AC19" s="115" t="s">
        <v>45</v>
      </c>
      <c r="AD19" s="115"/>
      <c r="AE19" s="115"/>
      <c r="AF19" s="123"/>
      <c r="AG19" s="124"/>
      <c r="AH19" s="115" t="s">
        <v>45</v>
      </c>
      <c r="AI19" s="115"/>
      <c r="AJ19" s="115"/>
      <c r="AK19" s="29"/>
      <c r="AL19" s="7"/>
      <c r="AM19" s="7"/>
      <c r="AO19" s="7" t="s">
        <v>12</v>
      </c>
      <c r="AP19" s="7">
        <v>80</v>
      </c>
    </row>
    <row r="20" spans="28:46" ht="30" customHeight="1" x14ac:dyDescent="0.25">
      <c r="AB20" s="39"/>
      <c r="AC20" s="115" t="s">
        <v>45</v>
      </c>
      <c r="AD20" s="115"/>
      <c r="AE20" s="115"/>
      <c r="AF20" s="40"/>
      <c r="AG20" s="26"/>
      <c r="AH20" s="115" t="s">
        <v>41</v>
      </c>
      <c r="AI20" s="115"/>
      <c r="AJ20" s="115"/>
      <c r="AK20" s="29"/>
      <c r="AL20" s="7"/>
      <c r="AM20" s="7"/>
      <c r="AO20" s="7">
        <v>0</v>
      </c>
      <c r="AP20" s="7">
        <v>85</v>
      </c>
    </row>
    <row r="21" spans="28:46" ht="30" customHeight="1" x14ac:dyDescent="0.25">
      <c r="AB21" s="26"/>
      <c r="AC21" s="26"/>
      <c r="AD21" s="28"/>
      <c r="AE21" s="28"/>
      <c r="AF21" s="28"/>
      <c r="AG21" s="26"/>
      <c r="AH21" s="29"/>
      <c r="AI21" s="29"/>
      <c r="AJ21" s="29"/>
      <c r="AK21" s="29"/>
      <c r="AL21" s="7"/>
      <c r="AM21" s="7"/>
      <c r="AO21" s="7">
        <v>1</v>
      </c>
      <c r="AP21" s="7">
        <v>90</v>
      </c>
    </row>
    <row r="22" spans="28:46" ht="30" customHeight="1" x14ac:dyDescent="0.25">
      <c r="AB22" s="125" t="s">
        <v>13</v>
      </c>
      <c r="AC22" s="125"/>
      <c r="AD22" s="125"/>
      <c r="AE22" s="125"/>
      <c r="AF22" s="125"/>
      <c r="AG22" s="125"/>
      <c r="AH22" s="125"/>
      <c r="AI22" s="125"/>
      <c r="AJ22" s="125"/>
      <c r="AK22" s="125"/>
      <c r="AL22" s="7"/>
      <c r="AM22" s="7"/>
      <c r="AO22" s="7">
        <v>2</v>
      </c>
      <c r="AP22" s="7">
        <v>95</v>
      </c>
    </row>
    <row r="23" spans="28:46" ht="30" customHeight="1" x14ac:dyDescent="0.25">
      <c r="AB23" s="41"/>
      <c r="AC23" s="41"/>
      <c r="AD23" s="41"/>
      <c r="AE23" s="41"/>
      <c r="AF23" s="41"/>
      <c r="AG23" s="41"/>
      <c r="AH23" s="41"/>
      <c r="AI23" s="41"/>
      <c r="AJ23" s="41"/>
      <c r="AK23" s="41"/>
      <c r="AL23" s="7"/>
      <c r="AM23" s="7"/>
      <c r="AO23" s="7">
        <v>3</v>
      </c>
      <c r="AP23" s="7">
        <v>100</v>
      </c>
    </row>
    <row r="24" spans="28:46" ht="30" customHeight="1" x14ac:dyDescent="0.25">
      <c r="AB24" s="26"/>
      <c r="AC24" s="26"/>
      <c r="AD24" s="28"/>
      <c r="AE24" s="126" t="s">
        <v>14</v>
      </c>
      <c r="AF24" s="126"/>
      <c r="AG24" s="126"/>
      <c r="AH24" s="126"/>
      <c r="AI24" s="29"/>
      <c r="AJ24" s="29"/>
      <c r="AK24" s="29"/>
      <c r="AL24" s="7"/>
      <c r="AM24" s="7"/>
      <c r="AO24" s="7">
        <v>4</v>
      </c>
    </row>
    <row r="25" spans="28:46" ht="30" customHeight="1" x14ac:dyDescent="0.25">
      <c r="AB25" s="42"/>
      <c r="AC25" s="43"/>
      <c r="AD25" s="44"/>
      <c r="AE25" s="147">
        <f>AC28+AD28+AE28</f>
        <v>2</v>
      </c>
      <c r="AF25" s="147"/>
      <c r="AG25" s="148">
        <f>AH28+AI28+AJ28</f>
        <v>2</v>
      </c>
      <c r="AH25" s="148"/>
      <c r="AI25" s="43"/>
      <c r="AJ25" s="44"/>
      <c r="AK25" s="44"/>
      <c r="AL25" s="7"/>
      <c r="AM25" s="7"/>
      <c r="AO25" s="7">
        <v>5</v>
      </c>
      <c r="AQ25" s="7">
        <f>ABS(AE25-AG25)</f>
        <v>0</v>
      </c>
    </row>
    <row r="26" spans="28:46" ht="30" customHeight="1" x14ac:dyDescent="0.25">
      <c r="AB26" s="26"/>
      <c r="AC26" s="45"/>
      <c r="AD26" s="40"/>
      <c r="AE26" s="40"/>
      <c r="AF26" s="27"/>
      <c r="AG26" s="27"/>
      <c r="AH26" s="29"/>
      <c r="AI26" s="29"/>
      <c r="AJ26" s="29"/>
      <c r="AK26" s="29"/>
      <c r="AL26" s="7"/>
      <c r="AM26" s="7"/>
      <c r="AO26" s="7">
        <v>6</v>
      </c>
    </row>
    <row r="27" spans="28:46" ht="42" customHeight="1" x14ac:dyDescent="0.25">
      <c r="AB27" s="46"/>
      <c r="AC27" s="47" t="s">
        <v>4</v>
      </c>
      <c r="AD27" s="48" t="s">
        <v>15</v>
      </c>
      <c r="AE27" s="49" t="s">
        <v>16</v>
      </c>
      <c r="AF27" s="50"/>
      <c r="AG27" s="51"/>
      <c r="AH27" s="48" t="s">
        <v>4</v>
      </c>
      <c r="AI27" s="48" t="s">
        <v>15</v>
      </c>
      <c r="AJ27" s="52" t="s">
        <v>16</v>
      </c>
      <c r="AK27" s="53"/>
      <c r="AL27" s="7"/>
      <c r="AM27" s="7"/>
      <c r="AO27" s="7">
        <v>7</v>
      </c>
    </row>
    <row r="28" spans="28:46" ht="30" customHeight="1" x14ac:dyDescent="0.25">
      <c r="AB28" s="54"/>
      <c r="AC28" s="96">
        <v>1</v>
      </c>
      <c r="AD28" s="80">
        <v>0</v>
      </c>
      <c r="AE28" s="80">
        <v>1</v>
      </c>
      <c r="AF28" s="55"/>
      <c r="AG28" s="55"/>
      <c r="AH28" s="80">
        <v>1</v>
      </c>
      <c r="AI28" s="80">
        <v>0</v>
      </c>
      <c r="AJ28" s="97">
        <v>1</v>
      </c>
      <c r="AK28" s="56"/>
      <c r="AL28" s="7"/>
      <c r="AM28" s="7"/>
      <c r="AO28" s="7">
        <v>8</v>
      </c>
    </row>
    <row r="29" spans="28:46" ht="29.25" customHeight="1" x14ac:dyDescent="0.25">
      <c r="AB29" s="37"/>
      <c r="AC29" s="38"/>
      <c r="AD29" s="38"/>
      <c r="AE29" s="38"/>
      <c r="AF29" s="27"/>
      <c r="AG29" s="27"/>
      <c r="AH29" s="29"/>
      <c r="AI29" s="29"/>
      <c r="AJ29" s="29"/>
      <c r="AK29" s="29"/>
      <c r="AL29" s="12"/>
      <c r="AM29" s="7"/>
      <c r="AO29" s="7">
        <v>9</v>
      </c>
    </row>
    <row r="30" spans="28:46" ht="30" customHeight="1" x14ac:dyDescent="0.25">
      <c r="AB30" s="26"/>
      <c r="AC30" s="26"/>
      <c r="AD30" s="26"/>
      <c r="AE30" s="149" t="s">
        <v>17</v>
      </c>
      <c r="AF30" s="149"/>
      <c r="AG30" s="149"/>
      <c r="AH30" s="149"/>
      <c r="AI30" s="29"/>
      <c r="AJ30" s="29"/>
      <c r="AK30" s="29"/>
      <c r="AL30" s="12"/>
      <c r="AM30" s="7"/>
    </row>
    <row r="31" spans="28:46" ht="30" customHeight="1" x14ac:dyDescent="0.25">
      <c r="AB31" s="26"/>
      <c r="AC31" s="57"/>
      <c r="AD31" s="58"/>
      <c r="AE31" s="148">
        <f>AC28</f>
        <v>1</v>
      </c>
      <c r="AF31" s="148"/>
      <c r="AG31" s="148">
        <f>AH28</f>
        <v>1</v>
      </c>
      <c r="AH31" s="148"/>
      <c r="AI31" s="29"/>
      <c r="AJ31" s="27"/>
      <c r="AK31" s="27"/>
      <c r="AL31" s="13"/>
      <c r="AM31" s="7"/>
    </row>
    <row r="32" spans="28:46" ht="30" customHeight="1" x14ac:dyDescent="0.25">
      <c r="AB32" s="26"/>
      <c r="AC32" s="57"/>
      <c r="AD32" s="59"/>
      <c r="AE32" s="59"/>
      <c r="AF32" s="59"/>
      <c r="AG32" s="28"/>
      <c r="AH32" s="29"/>
      <c r="AI32" s="29"/>
      <c r="AJ32" s="27"/>
      <c r="AK32" s="27"/>
      <c r="AL32" s="13"/>
      <c r="AM32" s="7"/>
      <c r="AP32" s="60" t="s">
        <v>18</v>
      </c>
      <c r="AQ32" s="60"/>
      <c r="AR32" s="60"/>
      <c r="AS32" s="60" t="s">
        <v>19</v>
      </c>
      <c r="AT32" s="60" t="s">
        <v>20</v>
      </c>
    </row>
    <row r="33" spans="28:47" ht="30" customHeight="1" x14ac:dyDescent="0.25">
      <c r="AB33" s="26"/>
      <c r="AC33" s="150" t="s">
        <v>21</v>
      </c>
      <c r="AD33" s="150"/>
      <c r="AE33" s="150"/>
      <c r="AF33" s="150"/>
      <c r="AG33" s="150"/>
      <c r="AH33" s="150"/>
      <c r="AI33" s="150"/>
      <c r="AJ33" s="150"/>
      <c r="AK33" s="27"/>
      <c r="AM33" s="7"/>
      <c r="AP33" s="7" t="s">
        <v>22</v>
      </c>
      <c r="AS33" s="7">
        <v>0</v>
      </c>
      <c r="AT33" s="7">
        <v>0</v>
      </c>
    </row>
    <row r="34" spans="28:47" ht="30" customHeight="1" x14ac:dyDescent="0.25">
      <c r="AB34" s="26"/>
      <c r="AC34" s="114" t="s">
        <v>23</v>
      </c>
      <c r="AD34" s="115" t="s">
        <v>43</v>
      </c>
      <c r="AE34" s="115"/>
      <c r="AF34" s="115"/>
      <c r="AG34" s="111" t="s">
        <v>25</v>
      </c>
      <c r="AH34" s="112"/>
      <c r="AI34" s="112"/>
      <c r="AJ34" s="113"/>
      <c r="AK34" s="27"/>
      <c r="AM34" s="7"/>
      <c r="AP34" s="7" t="s">
        <v>24</v>
      </c>
      <c r="AS34" s="7">
        <v>1</v>
      </c>
      <c r="AT34" s="7">
        <v>1.5</v>
      </c>
    </row>
    <row r="35" spans="28:47" ht="30" customHeight="1" x14ac:dyDescent="0.25">
      <c r="AB35" s="26"/>
      <c r="AC35" s="114"/>
      <c r="AD35" s="115" t="s">
        <v>44</v>
      </c>
      <c r="AE35" s="115"/>
      <c r="AF35" s="115"/>
      <c r="AG35" s="111" t="s">
        <v>24</v>
      </c>
      <c r="AH35" s="112"/>
      <c r="AI35" s="112"/>
      <c r="AJ35" s="113"/>
      <c r="AK35" s="27"/>
      <c r="AL35" s="13"/>
      <c r="AM35" s="7"/>
      <c r="AP35" s="7" t="s">
        <v>25</v>
      </c>
      <c r="AS35" s="7">
        <v>2</v>
      </c>
      <c r="AT35" s="7">
        <v>3</v>
      </c>
    </row>
    <row r="36" spans="28:47" ht="30" customHeight="1" x14ac:dyDescent="0.25">
      <c r="AB36" s="26"/>
      <c r="AC36" s="114" t="s">
        <v>26</v>
      </c>
      <c r="AD36" s="115" t="s">
        <v>45</v>
      </c>
      <c r="AE36" s="115"/>
      <c r="AF36" s="115"/>
      <c r="AG36" s="111" t="s">
        <v>25</v>
      </c>
      <c r="AH36" s="112"/>
      <c r="AI36" s="112"/>
      <c r="AJ36" s="113"/>
      <c r="AK36" s="27"/>
      <c r="AL36" s="13"/>
      <c r="AM36" s="7"/>
      <c r="AP36" s="7" t="s">
        <v>27</v>
      </c>
      <c r="AT36" s="7">
        <v>4</v>
      </c>
    </row>
    <row r="37" spans="28:47" ht="30" customHeight="1" x14ac:dyDescent="0.25">
      <c r="AB37" s="26"/>
      <c r="AC37" s="114"/>
      <c r="AD37" s="115" t="s">
        <v>45</v>
      </c>
      <c r="AE37" s="115"/>
      <c r="AF37" s="115"/>
      <c r="AG37" s="111" t="s">
        <v>27</v>
      </c>
      <c r="AH37" s="112"/>
      <c r="AI37" s="112"/>
      <c r="AJ37" s="113"/>
      <c r="AK37" s="27"/>
      <c r="AM37" s="7"/>
    </row>
    <row r="38" spans="28:47" ht="30" customHeight="1" x14ac:dyDescent="0.25">
      <c r="AB38" s="26"/>
      <c r="AC38" s="26"/>
      <c r="AD38" s="61"/>
      <c r="AE38" s="62"/>
      <c r="AF38" s="61"/>
      <c r="AG38" s="28"/>
      <c r="AH38" s="29"/>
      <c r="AI38" s="29"/>
      <c r="AJ38" s="27"/>
      <c r="AK38" s="27"/>
      <c r="AL38" s="7"/>
    </row>
    <row r="39" spans="28:47" ht="30" customHeight="1" x14ac:dyDescent="0.25">
      <c r="AB39" s="108" t="s">
        <v>70</v>
      </c>
      <c r="AC39" s="108"/>
      <c r="AD39" s="108"/>
      <c r="AE39" s="108"/>
      <c r="AF39" s="108"/>
      <c r="AG39" s="108"/>
      <c r="AH39" s="108"/>
      <c r="AI39" s="108"/>
      <c r="AJ39" s="108"/>
      <c r="AK39" s="108"/>
      <c r="AL39" s="7"/>
    </row>
    <row r="40" spans="28:47" ht="30" customHeight="1" x14ac:dyDescent="0.25">
      <c r="AB40" s="26"/>
      <c r="AC40" s="63"/>
      <c r="AD40" s="64"/>
      <c r="AE40" s="64"/>
      <c r="AF40" s="64"/>
      <c r="AG40" s="34"/>
      <c r="AH40" s="29"/>
      <c r="AI40" s="29"/>
      <c r="AJ40" s="27"/>
      <c r="AK40" s="27"/>
      <c r="AL40" s="7"/>
    </row>
    <row r="41" spans="28:47" ht="30" customHeight="1" x14ac:dyDescent="0.25">
      <c r="AB41" s="26"/>
      <c r="AC41" s="109" t="s">
        <v>3</v>
      </c>
      <c r="AD41" s="110"/>
      <c r="AE41" s="81">
        <f>AE10</f>
        <v>1</v>
      </c>
      <c r="AF41" s="35"/>
      <c r="AG41" s="36"/>
      <c r="AH41" s="110" t="s">
        <v>3</v>
      </c>
      <c r="AI41" s="110"/>
      <c r="AJ41" s="81">
        <f>AJ10</f>
        <v>1</v>
      </c>
      <c r="AK41" s="27"/>
      <c r="AL41" s="7"/>
      <c r="AM41" s="7"/>
    </row>
    <row r="42" spans="28:47" ht="30" customHeight="1" x14ac:dyDescent="0.25">
      <c r="AB42" s="94"/>
      <c r="AC42" s="107" t="s">
        <v>68</v>
      </c>
      <c r="AD42" s="107"/>
      <c r="AE42" s="94"/>
      <c r="AF42" s="107" t="s">
        <v>69</v>
      </c>
      <c r="AG42" s="107"/>
      <c r="AH42" s="26"/>
      <c r="AI42" s="26"/>
      <c r="AJ42" s="26"/>
      <c r="AK42" s="27"/>
      <c r="AL42" s="7"/>
      <c r="AS42" s="83"/>
      <c r="AT42" s="106"/>
      <c r="AU42" s="106"/>
    </row>
    <row r="43" spans="28:47" ht="30" customHeight="1" x14ac:dyDescent="0.25">
      <c r="AB43" s="94"/>
      <c r="AC43" s="94" t="s">
        <v>28</v>
      </c>
      <c r="AD43" s="94"/>
      <c r="AE43" s="94"/>
      <c r="AF43" s="94" t="s">
        <v>28</v>
      </c>
      <c r="AG43" s="94"/>
      <c r="AH43" s="28"/>
      <c r="AI43" s="28"/>
      <c r="AJ43" s="28"/>
      <c r="AK43" s="34"/>
      <c r="AS43" s="84"/>
      <c r="AT43" s="84"/>
      <c r="AU43" s="84"/>
    </row>
    <row r="44" spans="28:47" x14ac:dyDescent="0.25">
      <c r="AB44" s="94" t="s">
        <v>60</v>
      </c>
      <c r="AC44" s="94">
        <f>(AC28+AD28)*100/AE25</f>
        <v>50</v>
      </c>
      <c r="AD44" s="94"/>
      <c r="AE44" s="94" t="s">
        <v>60</v>
      </c>
      <c r="AF44" s="94">
        <f>(AH28+AI28)*100/AG25</f>
        <v>50</v>
      </c>
      <c r="AG44" s="94"/>
      <c r="AH44" s="28"/>
      <c r="AI44" s="28"/>
      <c r="AJ44" s="28"/>
      <c r="AK44" s="28"/>
      <c r="AS44" s="82"/>
      <c r="AT44" s="82"/>
      <c r="AU44" s="82"/>
    </row>
    <row r="45" spans="28:47" x14ac:dyDescent="0.25">
      <c r="AB45" s="94" t="s">
        <v>61</v>
      </c>
      <c r="AC45" s="94">
        <f>100-AC44</f>
        <v>50</v>
      </c>
      <c r="AD45" s="94"/>
      <c r="AE45" s="94" t="s">
        <v>62</v>
      </c>
      <c r="AF45" s="94">
        <f>100-AF44</f>
        <v>50</v>
      </c>
      <c r="AG45" s="94"/>
      <c r="AH45" s="28"/>
      <c r="AI45" s="28"/>
      <c r="AJ45" s="28"/>
      <c r="AK45" s="27"/>
      <c r="AS45" s="82"/>
      <c r="AT45" s="82"/>
      <c r="AU45" s="82"/>
    </row>
    <row r="46" spans="28:47" x14ac:dyDescent="0.25">
      <c r="AB46" s="94"/>
      <c r="AC46" s="94" t="s">
        <v>57</v>
      </c>
      <c r="AD46" s="94"/>
      <c r="AE46" s="94"/>
      <c r="AF46" s="94" t="s">
        <v>57</v>
      </c>
      <c r="AG46" s="94"/>
      <c r="AH46" s="28"/>
      <c r="AI46" s="28"/>
      <c r="AJ46" s="28"/>
      <c r="AK46" s="27"/>
      <c r="AS46" s="82"/>
      <c r="AT46" s="82"/>
      <c r="AU46" s="82"/>
    </row>
    <row r="47" spans="28:47" x14ac:dyDescent="0.25">
      <c r="AB47" s="94" t="s">
        <v>59</v>
      </c>
      <c r="AC47" s="94">
        <f>(AC28*100)/(AC28+AD28)</f>
        <v>100</v>
      </c>
      <c r="AD47" s="94"/>
      <c r="AE47" s="94" t="s">
        <v>59</v>
      </c>
      <c r="AF47" s="94">
        <f>(AH28*100)/(AH28+AI28)</f>
        <v>100</v>
      </c>
      <c r="AG47" s="94"/>
      <c r="AH47" s="28"/>
      <c r="AI47" s="28"/>
      <c r="AJ47" s="28"/>
      <c r="AK47" s="27"/>
      <c r="AS47" s="82"/>
      <c r="AT47" s="82"/>
      <c r="AU47" s="82"/>
    </row>
    <row r="48" spans="28:47" x14ac:dyDescent="0.25">
      <c r="AB48" s="94" t="s">
        <v>58</v>
      </c>
      <c r="AC48" s="94">
        <f>100-AC47</f>
        <v>0</v>
      </c>
      <c r="AD48" s="94"/>
      <c r="AE48" s="94" t="s">
        <v>58</v>
      </c>
      <c r="AF48" s="94">
        <f>100-AF47</f>
        <v>0</v>
      </c>
      <c r="AG48" s="94"/>
      <c r="AH48" s="28"/>
      <c r="AI48" s="28"/>
      <c r="AJ48" s="28"/>
      <c r="AK48" s="27"/>
      <c r="AS48" s="82"/>
      <c r="AT48" s="82"/>
      <c r="AU48" s="82"/>
    </row>
    <row r="49" spans="28:47" x14ac:dyDescent="0.25">
      <c r="AB49" s="27"/>
      <c r="AC49" s="27"/>
      <c r="AD49" s="27"/>
      <c r="AE49" s="27"/>
      <c r="AF49" s="27"/>
      <c r="AG49" s="88"/>
      <c r="AH49" s="28"/>
      <c r="AI49" s="28"/>
      <c r="AJ49" s="28"/>
      <c r="AK49" s="27"/>
      <c r="AM49" s="82"/>
      <c r="AN49" s="82"/>
      <c r="AO49" s="82"/>
      <c r="AP49" s="82"/>
      <c r="AQ49" s="82"/>
      <c r="AR49" s="82"/>
      <c r="AS49" s="82"/>
      <c r="AT49" s="82"/>
      <c r="AU49" s="82"/>
    </row>
    <row r="50" spans="28:47" x14ac:dyDescent="0.25">
      <c r="AB50" s="27"/>
      <c r="AC50" s="27"/>
      <c r="AD50" s="27"/>
      <c r="AE50" s="27"/>
      <c r="AF50" s="27"/>
      <c r="AG50" s="88"/>
      <c r="AH50" s="28"/>
      <c r="AI50" s="28"/>
      <c r="AJ50" s="28"/>
      <c r="AK50" s="27"/>
    </row>
    <row r="51" spans="28:47" ht="18.75" customHeight="1" x14ac:dyDescent="0.25">
      <c r="AB51" s="27"/>
      <c r="AC51" s="120" t="str">
        <f>IF(AC44&gt;=AD13,"Objectif atteint","Objectif non atteint")</f>
        <v>Objectif atteint</v>
      </c>
      <c r="AD51" s="120"/>
      <c r="AE51" s="120"/>
      <c r="AF51" s="27"/>
      <c r="AG51" s="88"/>
      <c r="AH51" s="142" t="str">
        <f>IF(AF44&gt;=AI13,"Objectif atteint","Objectif non atteint")</f>
        <v>Objectif non atteint</v>
      </c>
      <c r="AI51" s="142"/>
      <c r="AJ51" s="142"/>
      <c r="AK51" s="27"/>
    </row>
    <row r="52" spans="28:47" x14ac:dyDescent="0.25">
      <c r="AB52" s="27"/>
      <c r="AC52" s="89"/>
      <c r="AD52" s="89"/>
      <c r="AE52" s="89"/>
      <c r="AF52" s="89"/>
      <c r="AG52" s="90"/>
      <c r="AH52" s="89"/>
      <c r="AI52" s="89"/>
      <c r="AJ52" s="89"/>
      <c r="AK52" s="27"/>
    </row>
    <row r="53" spans="28:47" x14ac:dyDescent="0.25">
      <c r="AB53" s="27"/>
      <c r="AC53" s="28"/>
      <c r="AD53" s="28"/>
      <c r="AE53" s="28"/>
      <c r="AF53" s="28"/>
      <c r="AG53" s="88"/>
      <c r="AH53" s="28"/>
      <c r="AI53" s="28"/>
      <c r="AJ53" s="28"/>
      <c r="AK53" s="27"/>
    </row>
    <row r="54" spans="28:47" x14ac:dyDescent="0.25">
      <c r="AB54" s="27"/>
      <c r="AC54" s="28"/>
      <c r="AD54" s="28"/>
      <c r="AE54" s="28"/>
      <c r="AF54" s="28"/>
      <c r="AG54" s="88"/>
      <c r="AH54" s="28"/>
      <c r="AI54" s="28"/>
      <c r="AJ54" s="28"/>
      <c r="AK54" s="27"/>
    </row>
    <row r="55" spans="28:47" x14ac:dyDescent="0.25">
      <c r="AB55" s="27"/>
      <c r="AC55" s="28"/>
      <c r="AD55" s="28"/>
      <c r="AE55" s="28"/>
      <c r="AF55" s="28"/>
      <c r="AG55" s="88"/>
      <c r="AH55" s="28"/>
      <c r="AI55" s="28"/>
      <c r="AJ55" s="28"/>
      <c r="AK55" s="27"/>
    </row>
    <row r="56" spans="28:47" x14ac:dyDescent="0.25">
      <c r="AB56" s="27"/>
      <c r="AC56" s="28"/>
      <c r="AD56" s="28"/>
      <c r="AE56" s="28"/>
      <c r="AF56" s="28"/>
      <c r="AG56" s="88"/>
      <c r="AH56" s="28"/>
      <c r="AI56" s="28"/>
      <c r="AJ56" s="28"/>
      <c r="AK56" s="27"/>
    </row>
    <row r="57" spans="28:47" x14ac:dyDescent="0.25">
      <c r="AB57" s="27"/>
      <c r="AC57" s="28"/>
      <c r="AD57" s="28"/>
      <c r="AE57" s="28"/>
      <c r="AF57" s="28"/>
      <c r="AG57" s="88"/>
      <c r="AH57" s="28"/>
      <c r="AI57" s="28"/>
      <c r="AJ57" s="28"/>
      <c r="AK57" s="27"/>
    </row>
    <row r="58" spans="28:47" x14ac:dyDescent="0.25">
      <c r="AB58" s="27"/>
      <c r="AC58" s="27"/>
      <c r="AD58" s="27"/>
      <c r="AE58" s="27"/>
      <c r="AF58" s="27"/>
      <c r="AG58" s="88"/>
      <c r="AH58" s="28"/>
      <c r="AI58" s="28"/>
      <c r="AJ58" s="28"/>
      <c r="AK58" s="27"/>
    </row>
    <row r="59" spans="28:47" x14ac:dyDescent="0.25">
      <c r="AB59" s="29"/>
      <c r="AC59" s="29"/>
      <c r="AD59" s="29"/>
      <c r="AE59" s="29"/>
      <c r="AF59" s="29"/>
      <c r="AG59" s="87"/>
      <c r="AH59" s="26"/>
      <c r="AI59" s="26"/>
      <c r="AJ59" s="26"/>
      <c r="AK59" s="27"/>
    </row>
    <row r="60" spans="28:47" x14ac:dyDescent="0.25">
      <c r="AB60" s="29"/>
      <c r="AC60" s="29"/>
      <c r="AD60" s="29"/>
      <c r="AE60" s="29"/>
      <c r="AF60" s="29"/>
      <c r="AG60" s="87"/>
      <c r="AH60" s="26"/>
      <c r="AI60" s="26"/>
      <c r="AJ60" s="26"/>
      <c r="AK60" s="27"/>
    </row>
    <row r="61" spans="28:47" ht="15.75" thickBot="1" x14ac:dyDescent="0.3">
      <c r="AB61" s="29"/>
      <c r="AC61" s="29"/>
      <c r="AD61" s="29"/>
      <c r="AE61" s="29"/>
      <c r="AF61" s="29"/>
      <c r="AG61" s="87"/>
      <c r="AH61" s="26"/>
      <c r="AI61" s="26"/>
      <c r="AJ61" s="26"/>
      <c r="AK61" s="27"/>
    </row>
    <row r="62" spans="28:47" x14ac:dyDescent="0.25">
      <c r="AB62" s="29"/>
      <c r="AC62" s="29"/>
      <c r="AD62" s="29"/>
      <c r="AE62" s="29"/>
      <c r="AF62" s="29"/>
      <c r="AG62" s="87"/>
      <c r="AH62" s="26"/>
      <c r="AI62" s="26"/>
      <c r="AJ62" s="26"/>
      <c r="AK62" s="27"/>
      <c r="AM62" s="143" t="s">
        <v>68</v>
      </c>
      <c r="AN62" s="144"/>
      <c r="AO62" s="145" t="s">
        <v>69</v>
      </c>
      <c r="AP62" s="146"/>
    </row>
    <row r="63" spans="28:47" ht="18.75" customHeight="1" x14ac:dyDescent="0.25">
      <c r="AB63" s="29"/>
      <c r="AC63" s="120" t="str">
        <f>IF(AC47&gt;=AD14,"Objectif atteint","Objectif non atteint")</f>
        <v>Objectif atteint</v>
      </c>
      <c r="AD63" s="120"/>
      <c r="AE63" s="120"/>
      <c r="AF63" s="91"/>
      <c r="AG63" s="92"/>
      <c r="AH63" s="121" t="str">
        <f>IF(AF47&gt;=AI14,"Objectif atteint","Objectif non atteint")</f>
        <v>Objectif atteint</v>
      </c>
      <c r="AI63" s="121"/>
      <c r="AJ63" s="121"/>
      <c r="AK63" s="27"/>
      <c r="AM63" s="77" t="s">
        <v>66</v>
      </c>
      <c r="AN63" s="78" t="s">
        <v>67</v>
      </c>
      <c r="AO63" s="79" t="s">
        <v>66</v>
      </c>
      <c r="AP63" s="78" t="s">
        <v>67</v>
      </c>
    </row>
    <row r="64" spans="28:47" ht="15.75" thickBot="1" x14ac:dyDescent="0.3">
      <c r="AB64" s="29"/>
      <c r="AC64" s="29"/>
      <c r="AD64" s="29"/>
      <c r="AE64" s="29"/>
      <c r="AF64" s="29"/>
      <c r="AG64" s="26"/>
      <c r="AH64" s="26"/>
      <c r="AI64" s="26"/>
      <c r="AJ64" s="26"/>
      <c r="AK64" s="27"/>
      <c r="AM64" s="74">
        <f>MATCH(AC47,AM67:AM73)</f>
        <v>7</v>
      </c>
      <c r="AN64" s="75">
        <f>MATCH(AC45,AN66:AT66)</f>
        <v>4</v>
      </c>
      <c r="AO64" s="76">
        <f>MATCH(AF47,AM67:AM73)</f>
        <v>7</v>
      </c>
      <c r="AP64" s="75">
        <f>MATCH(AF45,AN66:AT66)</f>
        <v>4</v>
      </c>
    </row>
    <row r="65" spans="28:46" ht="15.75" thickBot="1" x14ac:dyDescent="0.3">
      <c r="AB65" s="29"/>
      <c r="AC65" s="29"/>
      <c r="AD65" s="29"/>
      <c r="AE65" s="29"/>
      <c r="AF65" s="29"/>
      <c r="AG65" s="29"/>
      <c r="AH65" s="29"/>
      <c r="AI65" s="29"/>
      <c r="AJ65" s="29"/>
      <c r="AK65" s="27"/>
      <c r="AN65" s="127" t="s">
        <v>63</v>
      </c>
      <c r="AO65" s="127"/>
      <c r="AP65" s="127"/>
      <c r="AQ65" s="127"/>
      <c r="AR65" s="127"/>
      <c r="AS65" s="127"/>
    </row>
    <row r="66" spans="28:46" x14ac:dyDescent="0.25">
      <c r="AB66" s="29"/>
      <c r="AC66" s="29"/>
      <c r="AD66" s="27"/>
      <c r="AE66" s="27"/>
      <c r="AF66" s="27"/>
      <c r="AG66" s="27"/>
      <c r="AH66" s="27"/>
      <c r="AI66" s="27"/>
      <c r="AJ66" s="27"/>
      <c r="AK66" s="27"/>
      <c r="AM66" s="65"/>
      <c r="AN66" s="66">
        <v>5</v>
      </c>
      <c r="AO66" s="66">
        <v>25</v>
      </c>
      <c r="AP66" s="66">
        <v>35</v>
      </c>
      <c r="AQ66" s="66">
        <v>45</v>
      </c>
      <c r="AR66" s="66">
        <v>55</v>
      </c>
      <c r="AS66" s="66">
        <v>65</v>
      </c>
      <c r="AT66" s="67">
        <v>75</v>
      </c>
    </row>
    <row r="67" spans="28:46" x14ac:dyDescent="0.25">
      <c r="AB67" s="29"/>
      <c r="AC67" s="29"/>
      <c r="AD67" s="27"/>
      <c r="AE67" s="27"/>
      <c r="AF67" s="27"/>
      <c r="AG67" s="27"/>
      <c r="AH67" s="27"/>
      <c r="AI67" s="27"/>
      <c r="AJ67" s="27"/>
      <c r="AK67" s="27"/>
      <c r="AM67" s="68">
        <v>0</v>
      </c>
      <c r="AN67" s="69" t="s">
        <v>71</v>
      </c>
      <c r="AO67" s="69" t="s">
        <v>72</v>
      </c>
      <c r="AP67" s="69" t="s">
        <v>73</v>
      </c>
      <c r="AQ67" s="69" t="s">
        <v>74</v>
      </c>
      <c r="AR67" s="69" t="s">
        <v>75</v>
      </c>
      <c r="AS67" s="69" t="s">
        <v>76</v>
      </c>
      <c r="AT67" s="70" t="s">
        <v>92</v>
      </c>
    </row>
    <row r="68" spans="28:46" ht="15.75" thickBot="1" x14ac:dyDescent="0.3">
      <c r="AB68" s="29"/>
      <c r="AC68" s="29"/>
      <c r="AD68" s="27"/>
      <c r="AE68" s="27"/>
      <c r="AF68" s="27"/>
      <c r="AG68" s="27"/>
      <c r="AH68" s="27"/>
      <c r="AI68" s="27"/>
      <c r="AJ68" s="27"/>
      <c r="AK68" s="27"/>
      <c r="AL68" s="128" t="s">
        <v>64</v>
      </c>
      <c r="AM68" s="68">
        <v>10</v>
      </c>
      <c r="AN68" s="69" t="s">
        <v>71</v>
      </c>
      <c r="AO68" s="69" t="s">
        <v>72</v>
      </c>
      <c r="AP68" s="69" t="s">
        <v>73</v>
      </c>
      <c r="AQ68" s="69" t="s">
        <v>74</v>
      </c>
      <c r="AR68" s="69" t="s">
        <v>75</v>
      </c>
      <c r="AS68" s="69" t="s">
        <v>76</v>
      </c>
      <c r="AT68" s="70" t="s">
        <v>92</v>
      </c>
    </row>
    <row r="69" spans="28:46" ht="24" thickBot="1" x14ac:dyDescent="0.3">
      <c r="AB69" s="29"/>
      <c r="AC69" s="129" t="s">
        <v>65</v>
      </c>
      <c r="AD69" s="130"/>
      <c r="AE69" s="131"/>
      <c r="AF69" s="27"/>
      <c r="AG69" s="27"/>
      <c r="AH69" s="132" t="s">
        <v>65</v>
      </c>
      <c r="AI69" s="133"/>
      <c r="AJ69" s="134"/>
      <c r="AK69" s="27"/>
      <c r="AL69" s="128"/>
      <c r="AM69" s="68">
        <v>25</v>
      </c>
      <c r="AN69" s="69" t="s">
        <v>71</v>
      </c>
      <c r="AO69" s="69" t="s">
        <v>72</v>
      </c>
      <c r="AP69" s="69" t="s">
        <v>77</v>
      </c>
      <c r="AQ69" s="69" t="s">
        <v>74</v>
      </c>
      <c r="AR69" s="69" t="s">
        <v>75</v>
      </c>
      <c r="AS69" s="69" t="s">
        <v>76</v>
      </c>
      <c r="AT69" s="70" t="s">
        <v>92</v>
      </c>
    </row>
    <row r="70" spans="28:46" ht="15.75" thickTop="1" x14ac:dyDescent="0.25">
      <c r="AB70" s="29"/>
      <c r="AC70" s="135" t="str">
        <f>INDEX(AN67:AT73,AM64,AN64)</f>
        <v>Trop de pertes de balles, passez davantage par les côtés. Attrapez la balle et courrez sans dribbler. Ne dribblez que s'il n'y a pas de solution de passe vers l'avant et que l'espace est libre. Varier vitesses et directions pour vous démarquer. Ne tenter pas de passes impossibles. Bonne efficacité au tir</v>
      </c>
      <c r="AD70" s="135"/>
      <c r="AE70" s="135"/>
      <c r="AF70" s="136"/>
      <c r="AG70" s="138" t="str">
        <f>INDEX(AN67:AT73,AO64,AP64)</f>
        <v>Trop de pertes de balles, passez davantage par les côtés. Attrapez la balle et courrez sans dribbler. Ne dribblez que s'il n'y a pas de solution de passe vers l'avant et que l'espace est libre. Varier vitesses et directions pour vous démarquer. Ne tenter pas de passes impossibles. Bonne efficacité au tir</v>
      </c>
      <c r="AH70" s="139"/>
      <c r="AI70" s="139"/>
      <c r="AJ70" s="139"/>
      <c r="AK70" s="27"/>
      <c r="AL70" s="128"/>
      <c r="AM70" s="68">
        <v>35</v>
      </c>
      <c r="AN70" s="69" t="s">
        <v>78</v>
      </c>
      <c r="AO70" s="69" t="s">
        <v>72</v>
      </c>
      <c r="AP70" s="69" t="s">
        <v>73</v>
      </c>
      <c r="AQ70" s="69" t="s">
        <v>74</v>
      </c>
      <c r="AR70" s="69" t="s">
        <v>75</v>
      </c>
      <c r="AS70" s="69" t="s">
        <v>79</v>
      </c>
      <c r="AT70" s="70" t="s">
        <v>92</v>
      </c>
    </row>
    <row r="71" spans="28:46" x14ac:dyDescent="0.25">
      <c r="AB71" s="29"/>
      <c r="AC71" s="135"/>
      <c r="AD71" s="135"/>
      <c r="AE71" s="135"/>
      <c r="AF71" s="135"/>
      <c r="AG71" s="139"/>
      <c r="AH71" s="139"/>
      <c r="AI71" s="139"/>
      <c r="AJ71" s="139"/>
      <c r="AK71" s="27"/>
      <c r="AL71" s="128"/>
      <c r="AM71" s="68">
        <v>45</v>
      </c>
      <c r="AN71" s="69" t="s">
        <v>80</v>
      </c>
      <c r="AO71" s="69" t="s">
        <v>81</v>
      </c>
      <c r="AP71" s="69" t="s">
        <v>82</v>
      </c>
      <c r="AQ71" s="69" t="s">
        <v>83</v>
      </c>
      <c r="AR71" s="69" t="s">
        <v>84</v>
      </c>
      <c r="AS71" s="69" t="s">
        <v>85</v>
      </c>
      <c r="AT71" s="70" t="s">
        <v>92</v>
      </c>
    </row>
    <row r="72" spans="28:46" x14ac:dyDescent="0.25">
      <c r="AB72" s="29"/>
      <c r="AC72" s="135"/>
      <c r="AD72" s="135"/>
      <c r="AE72" s="135"/>
      <c r="AF72" s="135"/>
      <c r="AG72" s="139"/>
      <c r="AH72" s="139"/>
      <c r="AI72" s="139"/>
      <c r="AJ72" s="139"/>
      <c r="AK72" s="27"/>
      <c r="AL72" s="128"/>
      <c r="AM72" s="68">
        <v>55</v>
      </c>
      <c r="AN72" s="69" t="s">
        <v>80</v>
      </c>
      <c r="AO72" s="69" t="s">
        <v>81</v>
      </c>
      <c r="AP72" s="69" t="s">
        <v>82</v>
      </c>
      <c r="AQ72" s="69" t="s">
        <v>83</v>
      </c>
      <c r="AR72" s="69" t="s">
        <v>84</v>
      </c>
      <c r="AS72" s="69" t="s">
        <v>85</v>
      </c>
      <c r="AT72" s="70" t="s">
        <v>92</v>
      </c>
    </row>
    <row r="73" spans="28:46" ht="15.75" thickBot="1" x14ac:dyDescent="0.3">
      <c r="AB73" s="29"/>
      <c r="AC73" s="135"/>
      <c r="AD73" s="135"/>
      <c r="AE73" s="135"/>
      <c r="AF73" s="135"/>
      <c r="AG73" s="139"/>
      <c r="AH73" s="139"/>
      <c r="AI73" s="139"/>
      <c r="AJ73" s="139"/>
      <c r="AK73" s="27"/>
      <c r="AL73" s="128"/>
      <c r="AM73" s="71">
        <v>65</v>
      </c>
      <c r="AN73" s="72" t="s">
        <v>86</v>
      </c>
      <c r="AO73" s="72" t="s">
        <v>87</v>
      </c>
      <c r="AP73" s="72" t="s">
        <v>88</v>
      </c>
      <c r="AQ73" s="72" t="s">
        <v>89</v>
      </c>
      <c r="AR73" s="72" t="s">
        <v>90</v>
      </c>
      <c r="AS73" s="72" t="s">
        <v>91</v>
      </c>
      <c r="AT73" s="73" t="s">
        <v>92</v>
      </c>
    </row>
    <row r="74" spans="28:46" x14ac:dyDescent="0.25">
      <c r="AB74" s="29"/>
      <c r="AC74" s="135"/>
      <c r="AD74" s="135"/>
      <c r="AE74" s="135"/>
      <c r="AF74" s="135"/>
      <c r="AG74" s="139"/>
      <c r="AH74" s="139"/>
      <c r="AI74" s="139"/>
      <c r="AJ74" s="139"/>
      <c r="AK74" s="27"/>
      <c r="AN74" s="69"/>
      <c r="AO74" s="69"/>
      <c r="AP74" s="69"/>
      <c r="AQ74" s="69"/>
      <c r="AR74" s="69"/>
      <c r="AS74" s="69"/>
      <c r="AT74" s="69"/>
    </row>
    <row r="75" spans="28:46" x14ac:dyDescent="0.25">
      <c r="AB75" s="29"/>
      <c r="AC75" s="135"/>
      <c r="AD75" s="135"/>
      <c r="AE75" s="135"/>
      <c r="AF75" s="135"/>
      <c r="AG75" s="139"/>
      <c r="AH75" s="139"/>
      <c r="AI75" s="139"/>
      <c r="AJ75" s="139"/>
      <c r="AK75" s="27"/>
      <c r="AN75" s="69"/>
      <c r="AO75" s="69"/>
      <c r="AP75" s="69"/>
      <c r="AQ75" s="69"/>
      <c r="AR75" s="69"/>
      <c r="AS75" s="69"/>
      <c r="AT75" s="69"/>
    </row>
    <row r="76" spans="28:46" x14ac:dyDescent="0.25">
      <c r="AB76" s="29"/>
      <c r="AC76" s="135"/>
      <c r="AD76" s="135"/>
      <c r="AE76" s="135"/>
      <c r="AF76" s="135"/>
      <c r="AG76" s="139"/>
      <c r="AH76" s="139"/>
      <c r="AI76" s="139"/>
      <c r="AJ76" s="139"/>
      <c r="AK76" s="27"/>
      <c r="AN76" s="69"/>
      <c r="AO76" s="69"/>
      <c r="AP76" s="69"/>
      <c r="AQ76" s="69"/>
      <c r="AR76" s="69"/>
      <c r="AS76" s="69"/>
      <c r="AT76" s="69"/>
    </row>
    <row r="77" spans="28:46" x14ac:dyDescent="0.25">
      <c r="AB77" s="29"/>
      <c r="AC77" s="135"/>
      <c r="AD77" s="135"/>
      <c r="AE77" s="135"/>
      <c r="AF77" s="135"/>
      <c r="AG77" s="139"/>
      <c r="AH77" s="139"/>
      <c r="AI77" s="139"/>
      <c r="AJ77" s="139"/>
      <c r="AK77" s="27"/>
      <c r="AN77" s="69"/>
      <c r="AO77" s="69"/>
      <c r="AP77" s="69"/>
      <c r="AQ77" s="69"/>
      <c r="AR77" s="69"/>
      <c r="AS77" s="69"/>
      <c r="AT77" s="69"/>
    </row>
    <row r="78" spans="28:46" ht="59.25" customHeight="1" thickBot="1" x14ac:dyDescent="0.3">
      <c r="AB78" s="29"/>
      <c r="AC78" s="137"/>
      <c r="AD78" s="137"/>
      <c r="AE78" s="137"/>
      <c r="AF78" s="137"/>
      <c r="AG78" s="140"/>
      <c r="AH78" s="140"/>
      <c r="AI78" s="140"/>
      <c r="AJ78" s="140"/>
      <c r="AK78" s="27"/>
      <c r="AM78" s="2" t="e">
        <f>si</f>
        <v>#NAME?</v>
      </c>
      <c r="AN78" s="69"/>
      <c r="AO78" s="69"/>
      <c r="AP78" s="69"/>
      <c r="AQ78" s="69"/>
      <c r="AR78" s="69"/>
      <c r="AS78" s="69"/>
      <c r="AT78" s="69"/>
    </row>
    <row r="79" spans="28:46" ht="14.25" customHeight="1" thickTop="1" x14ac:dyDescent="0.25">
      <c r="AB79" s="29"/>
      <c r="AC79" s="29"/>
      <c r="AD79" s="27"/>
      <c r="AE79" s="27"/>
      <c r="AF79" s="27"/>
      <c r="AG79" s="27"/>
      <c r="AH79" s="27"/>
      <c r="AI79" s="27"/>
      <c r="AJ79" s="27"/>
      <c r="AK79" s="27"/>
      <c r="AN79" s="69"/>
      <c r="AO79" s="69"/>
      <c r="AP79" s="69"/>
      <c r="AQ79" s="69"/>
      <c r="AR79" s="69"/>
      <c r="AS79" s="69"/>
      <c r="AT79" s="69"/>
    </row>
    <row r="80" spans="28:46" ht="14.25" customHeight="1" x14ac:dyDescent="0.25">
      <c r="AB80" s="29"/>
      <c r="AC80" s="29"/>
      <c r="AD80" s="27"/>
      <c r="AE80" s="27"/>
      <c r="AF80" s="27"/>
      <c r="AG80" s="27"/>
      <c r="AH80" s="27"/>
      <c r="AI80" s="27"/>
      <c r="AJ80" s="27"/>
      <c r="AK80" s="27"/>
      <c r="AN80" s="69"/>
      <c r="AO80" s="69"/>
      <c r="AP80" s="69"/>
      <c r="AQ80" s="69"/>
      <c r="AR80" s="69"/>
      <c r="AS80" s="69"/>
      <c r="AT80" s="69"/>
    </row>
    <row r="81" spans="28:46" ht="18.75" x14ac:dyDescent="0.25">
      <c r="AB81" s="11"/>
      <c r="AC81" s="122" t="s">
        <v>0</v>
      </c>
      <c r="AD81" s="122"/>
      <c r="AE81" s="122"/>
      <c r="AF81" s="122"/>
      <c r="AG81" s="122"/>
      <c r="AH81" s="122"/>
      <c r="AI81" s="122"/>
      <c r="AJ81" s="122"/>
      <c r="AK81" s="11"/>
      <c r="AN81" s="69"/>
      <c r="AO81" s="69"/>
      <c r="AP81" s="69"/>
      <c r="AQ81" s="69"/>
      <c r="AR81" s="69"/>
      <c r="AS81" s="69"/>
      <c r="AT81" s="69"/>
    </row>
    <row r="82" spans="28:46" x14ac:dyDescent="0.25">
      <c r="AN82" s="69"/>
      <c r="AO82" s="69"/>
      <c r="AP82" s="69"/>
      <c r="AQ82" s="69"/>
      <c r="AR82" s="69"/>
      <c r="AS82" s="69"/>
      <c r="AT82" s="69"/>
    </row>
  </sheetData>
  <sheetProtection algorithmName="SHA-512" hashValue="CWdcrLK36uIiyuwwkKnwT3ohYNQB0ijsEebVpyDhB9bVEzOLPRKqNwG6fOB9c9I38ZFmoZYqLfbkgbOri2AtCA==" saltValue="TCfdWXWuc5iYFCD6VmGtKA==" spinCount="100000" sheet="1" objects="1" scenarios="1"/>
  <mergeCells count="55">
    <mergeCell ref="AH12:AJ12"/>
    <mergeCell ref="AC51:AE51"/>
    <mergeCell ref="AH51:AJ51"/>
    <mergeCell ref="AM62:AN62"/>
    <mergeCell ref="AO62:AP62"/>
    <mergeCell ref="AC12:AE12"/>
    <mergeCell ref="AE25:AF25"/>
    <mergeCell ref="AG25:AH25"/>
    <mergeCell ref="AE30:AH30"/>
    <mergeCell ref="AE31:AF31"/>
    <mergeCell ref="AG31:AH31"/>
    <mergeCell ref="AC33:AJ33"/>
    <mergeCell ref="AC34:AC35"/>
    <mergeCell ref="AD34:AF34"/>
    <mergeCell ref="AG34:AJ34"/>
    <mergeCell ref="AD35:AF35"/>
    <mergeCell ref="AN65:AS65"/>
    <mergeCell ref="AL68:AL73"/>
    <mergeCell ref="AC69:AE69"/>
    <mergeCell ref="AH69:AJ69"/>
    <mergeCell ref="AC70:AF78"/>
    <mergeCell ref="AG70:AJ78"/>
    <mergeCell ref="AC63:AE63"/>
    <mergeCell ref="AH63:AJ63"/>
    <mergeCell ref="AC81:AJ81"/>
    <mergeCell ref="AC16:AE16"/>
    <mergeCell ref="AH16:AJ16"/>
    <mergeCell ref="AC17:AE17"/>
    <mergeCell ref="AF17:AG19"/>
    <mergeCell ref="AH17:AJ17"/>
    <mergeCell ref="AC18:AE18"/>
    <mergeCell ref="AH18:AJ18"/>
    <mergeCell ref="AC19:AE19"/>
    <mergeCell ref="AH19:AJ19"/>
    <mergeCell ref="AC20:AE20"/>
    <mergeCell ref="AH20:AJ20"/>
    <mergeCell ref="AB22:AK22"/>
    <mergeCell ref="AE24:AH24"/>
    <mergeCell ref="AC1:AJ2"/>
    <mergeCell ref="AE8:AF8"/>
    <mergeCell ref="AG8:AH8"/>
    <mergeCell ref="AC10:AD10"/>
    <mergeCell ref="AH10:AI10"/>
    <mergeCell ref="AG35:AJ35"/>
    <mergeCell ref="AC36:AC37"/>
    <mergeCell ref="AD36:AF36"/>
    <mergeCell ref="AG36:AJ36"/>
    <mergeCell ref="AD37:AF37"/>
    <mergeCell ref="AG37:AJ37"/>
    <mergeCell ref="AT42:AU42"/>
    <mergeCell ref="AC42:AD42"/>
    <mergeCell ref="AF42:AG42"/>
    <mergeCell ref="AB39:AK39"/>
    <mergeCell ref="AC41:AD41"/>
    <mergeCell ref="AH41:AI41"/>
  </mergeCells>
  <conditionalFormatting sqref="AG25 AE25">
    <cfRule type="expression" dxfId="19" priority="9">
      <formula>$AQ$25&gt;1</formula>
    </cfRule>
  </conditionalFormatting>
  <conditionalFormatting sqref="AC51:AE51">
    <cfRule type="cellIs" dxfId="18" priority="8" operator="equal">
      <formula>"Objectif non atteint"</formula>
    </cfRule>
  </conditionalFormatting>
  <conditionalFormatting sqref="AH51:AJ51">
    <cfRule type="cellIs" dxfId="17" priority="7" operator="equal">
      <formula>"Objectif non atteint"</formula>
    </cfRule>
  </conditionalFormatting>
  <conditionalFormatting sqref="AC63:AE63">
    <cfRule type="cellIs" dxfId="16" priority="4" operator="equal">
      <formula>"Objectif non atteint"</formula>
    </cfRule>
  </conditionalFormatting>
  <conditionalFormatting sqref="AH63:AJ63">
    <cfRule type="containsText" dxfId="15" priority="1" operator="containsText" text="Objectif non atteint">
      <formula>NOT(ISERROR(SEARCH("Objectif non atteint",AH63)))</formula>
    </cfRule>
  </conditionalFormatting>
  <dataValidations count="6">
    <dataValidation type="list" allowBlank="1" showInputMessage="1" showErrorMessage="1" sqref="AG36:AG37" xr:uid="{B22A720A-A69C-4B22-A68B-9073466487C3}">
      <formula1>$AP$33:$AP$36</formula1>
    </dataValidation>
    <dataValidation type="list" allowBlank="1" showInputMessage="1" showErrorMessage="1" sqref="AG34:AJ35" xr:uid="{10BF4475-DE0D-44C0-B700-81E407227C20}">
      <formula1>$AP$33:$AP$35</formula1>
    </dataValidation>
    <dataValidation type="list" allowBlank="1" showInputMessage="1" showErrorMessage="1" sqref="AH28:AK28 AB28:AE28" xr:uid="{CC7F1FFC-9D55-48A1-813A-428B155E20F2}">
      <formula1>$AO$20:$AO$29</formula1>
    </dataValidation>
    <dataValidation type="list" allowBlank="1" showInputMessage="1" showErrorMessage="1" sqref="AD34:AF37 AC16:AE20 AH16:AJ20" xr:uid="{B9B24511-53EF-40D1-9E3F-8ADA318050B0}">
      <formula1>INDIRECT($AG$8)</formula1>
    </dataValidation>
    <dataValidation type="list" allowBlank="1" showInputMessage="1" showErrorMessage="1" sqref="AE10 AJ10" xr:uid="{17E54542-1340-4B5C-973B-5D4D35FC7B56}">
      <formula1>$AN$2:$AN$9</formula1>
    </dataValidation>
    <dataValidation type="list" allowBlank="1" showInputMessage="1" showErrorMessage="1" sqref="AD13:AD14 AI13:AI14" xr:uid="{4C165E17-F498-4D52-8DF4-F57D27C135C5}">
      <formula1>$AP$5:$AP$24</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Ici" prompt="Noter votre classe" xr:uid="{08B57561-1981-495C-8A49-1C3FB2B380D3}">
          <x14:formula1>
            <xm:f>Parametres!$A$1:$C$1</xm:f>
          </x14:formula1>
          <xm:sqref>AG8:AH8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F87C1-FA95-4E33-AFA6-4A90663A6DCC}">
  <sheetPr>
    <tabColor theme="0"/>
  </sheetPr>
  <dimension ref="A1:AU82"/>
  <sheetViews>
    <sheetView topLeftCell="AB1" zoomScale="75" zoomScaleNormal="75" workbookViewId="0">
      <selection activeCell="AL1" sqref="AL1:XFD1048576"/>
    </sheetView>
  </sheetViews>
  <sheetFormatPr baseColWidth="10" defaultColWidth="0" defaultRowHeight="15" customHeight="1" zeroHeight="1" x14ac:dyDescent="0.25"/>
  <cols>
    <col min="1" max="1" width="11.42578125" style="2" hidden="1" customWidth="1"/>
    <col min="2" max="2" width="34.28515625" style="2" hidden="1" customWidth="1"/>
    <col min="3" max="3" width="19" style="2" hidden="1" customWidth="1"/>
    <col min="4" max="27" width="11.42578125" style="2" hidden="1" customWidth="1"/>
    <col min="28" max="28" width="1.85546875" style="9" customWidth="1"/>
    <col min="29" max="29" width="12.7109375" style="9" customWidth="1"/>
    <col min="30" max="31" width="12.7109375" style="16" customWidth="1"/>
    <col min="32" max="33" width="6.7109375" style="16" customWidth="1"/>
    <col min="34" max="36" width="12.7109375" style="16" customWidth="1"/>
    <col min="37" max="37" width="1.85546875" style="16" customWidth="1"/>
    <col min="38" max="39" width="15" style="2" hidden="1" customWidth="1"/>
    <col min="40" max="47" width="0" style="7" hidden="1" customWidth="1"/>
    <col min="48" max="16384" width="15" style="7" hidden="1"/>
  </cols>
  <sheetData>
    <row r="1" spans="1:42" ht="30" customHeight="1" x14ac:dyDescent="0.25">
      <c r="A1" s="6" t="s">
        <v>29</v>
      </c>
      <c r="B1" s="6" t="s">
        <v>1</v>
      </c>
      <c r="C1" s="6" t="s">
        <v>2</v>
      </c>
      <c r="D1" s="6" t="s">
        <v>3</v>
      </c>
      <c r="E1" s="6" t="s">
        <v>28</v>
      </c>
      <c r="F1" s="6" t="s">
        <v>57</v>
      </c>
      <c r="G1" s="6" t="s">
        <v>97</v>
      </c>
      <c r="H1" s="6" t="s">
        <v>98</v>
      </c>
      <c r="I1" s="6" t="s">
        <v>99</v>
      </c>
      <c r="J1" s="6"/>
      <c r="K1" s="6"/>
      <c r="L1" s="6"/>
      <c r="M1" s="6"/>
      <c r="N1" s="6"/>
      <c r="O1" s="6"/>
      <c r="P1" s="6"/>
      <c r="Q1" s="6"/>
      <c r="R1" s="6"/>
      <c r="S1" s="6"/>
      <c r="T1" s="7"/>
      <c r="U1" s="7"/>
      <c r="V1" s="7"/>
      <c r="W1" s="7"/>
      <c r="X1" s="7"/>
      <c r="Y1" s="7"/>
      <c r="Z1" s="7"/>
      <c r="AA1" s="8"/>
      <c r="AB1" s="24"/>
      <c r="AC1" s="116" t="s">
        <v>6</v>
      </c>
      <c r="AD1" s="116"/>
      <c r="AE1" s="116"/>
      <c r="AF1" s="116"/>
      <c r="AG1" s="116"/>
      <c r="AH1" s="116"/>
      <c r="AI1" s="116"/>
      <c r="AJ1" s="116"/>
      <c r="AK1" s="25"/>
      <c r="AL1" s="25"/>
      <c r="AM1" s="7"/>
      <c r="AN1" s="7" t="s">
        <v>3</v>
      </c>
    </row>
    <row r="2" spans="1:42" ht="30" customHeight="1" x14ac:dyDescent="0.25">
      <c r="A2" s="5" t="str">
        <f>$AG$8</f>
        <v>D_3ème</v>
      </c>
      <c r="B2" s="5" t="str">
        <f>AC16</f>
        <v>Elève 1</v>
      </c>
      <c r="C2" s="5" t="str">
        <f>IF(D2&gt;4,"Club B","Club A")</f>
        <v>Club B</v>
      </c>
      <c r="D2" s="5">
        <f>$AE$10</f>
        <v>7</v>
      </c>
      <c r="E2" s="5">
        <f>$AC$44</f>
        <v>72.727272727272734</v>
      </c>
      <c r="F2" s="5">
        <f>$AC$47</f>
        <v>25</v>
      </c>
      <c r="G2" s="5">
        <f>IF($AE$31&gt;$AG$31,3,IF($AE$31=$AG$31,2,1))</f>
        <v>1</v>
      </c>
      <c r="H2" s="5" t="s">
        <v>100</v>
      </c>
      <c r="I2" s="5" t="s">
        <v>100</v>
      </c>
      <c r="J2" s="5"/>
      <c r="K2" s="5"/>
      <c r="L2" s="5"/>
      <c r="M2" s="5"/>
      <c r="N2" s="5"/>
      <c r="O2" s="5"/>
      <c r="P2" s="5"/>
      <c r="Q2" s="5"/>
      <c r="R2" s="5"/>
      <c r="S2" s="5"/>
      <c r="AB2" s="26"/>
      <c r="AC2" s="116"/>
      <c r="AD2" s="116"/>
      <c r="AE2" s="116"/>
      <c r="AF2" s="116"/>
      <c r="AG2" s="116"/>
      <c r="AH2" s="116"/>
      <c r="AI2" s="116"/>
      <c r="AJ2" s="116"/>
      <c r="AK2" s="27"/>
      <c r="AL2" s="7"/>
      <c r="AM2" s="7"/>
      <c r="AN2" s="7">
        <v>1</v>
      </c>
    </row>
    <row r="3" spans="1:42" ht="30" customHeight="1" x14ac:dyDescent="0.25">
      <c r="A3" s="5" t="str">
        <f t="shared" ref="A3:A15" si="0">$AG$8</f>
        <v>D_3ème</v>
      </c>
      <c r="B3" s="5" t="str">
        <f t="shared" ref="B3:B6" si="1">AC17</f>
        <v>Elève  6</v>
      </c>
      <c r="C3" s="5" t="str">
        <f t="shared" ref="C3:C11" si="2">IF(D3&gt;4,"Club B","Club A")</f>
        <v>Club B</v>
      </c>
      <c r="D3" s="5">
        <f t="shared" ref="D3:D6" si="3">$AE$10</f>
        <v>7</v>
      </c>
      <c r="E3" s="5">
        <f t="shared" ref="E3:E6" si="4">$AC$44</f>
        <v>72.727272727272734</v>
      </c>
      <c r="F3" s="5">
        <f t="shared" ref="F3:F6" si="5">$AC$47</f>
        <v>25</v>
      </c>
      <c r="G3" s="5">
        <f t="shared" ref="G3:G6" si="6">IF($AE$31&gt;$AG$31,3,IF($AE$31=$AG$31,2,1))</f>
        <v>1</v>
      </c>
      <c r="H3" s="5" t="s">
        <v>100</v>
      </c>
      <c r="I3" s="5" t="s">
        <v>100</v>
      </c>
      <c r="J3" s="5"/>
      <c r="K3" s="5"/>
      <c r="L3" s="5"/>
      <c r="M3" s="5"/>
      <c r="N3" s="5"/>
      <c r="O3" s="5"/>
      <c r="P3" s="5"/>
      <c r="Q3" s="5"/>
      <c r="R3" s="5"/>
      <c r="S3" s="5"/>
      <c r="AB3" s="26"/>
      <c r="AC3" s="26"/>
      <c r="AD3" s="28"/>
      <c r="AE3" s="28"/>
      <c r="AF3" s="28"/>
      <c r="AG3" s="26"/>
      <c r="AH3" s="29"/>
      <c r="AI3" s="29"/>
      <c r="AJ3" s="27"/>
      <c r="AK3" s="27"/>
      <c r="AL3" s="7"/>
      <c r="AM3" s="7"/>
      <c r="AN3" s="7">
        <v>2</v>
      </c>
    </row>
    <row r="4" spans="1:42" ht="30" customHeight="1" x14ac:dyDescent="0.25">
      <c r="A4" s="5" t="str">
        <f t="shared" si="0"/>
        <v>D_3ème</v>
      </c>
      <c r="B4" s="5" t="str">
        <f t="shared" si="1"/>
        <v>Elève  6</v>
      </c>
      <c r="C4" s="5" t="str">
        <f t="shared" si="2"/>
        <v>Club B</v>
      </c>
      <c r="D4" s="5">
        <f t="shared" si="3"/>
        <v>7</v>
      </c>
      <c r="E4" s="5">
        <f t="shared" si="4"/>
        <v>72.727272727272734</v>
      </c>
      <c r="F4" s="5">
        <f t="shared" si="5"/>
        <v>25</v>
      </c>
      <c r="G4" s="5">
        <f t="shared" si="6"/>
        <v>1</v>
      </c>
      <c r="H4" s="5" t="s">
        <v>100</v>
      </c>
      <c r="I4" s="5" t="s">
        <v>100</v>
      </c>
      <c r="J4" s="5"/>
      <c r="K4" s="5"/>
      <c r="L4" s="5"/>
      <c r="M4" s="5"/>
      <c r="N4" s="5"/>
      <c r="O4" s="5"/>
      <c r="P4" s="5"/>
      <c r="Q4" s="5"/>
      <c r="R4" s="5"/>
      <c r="S4" s="5"/>
      <c r="AB4" s="26"/>
      <c r="AC4" s="26"/>
      <c r="AD4" s="28"/>
      <c r="AE4" s="28"/>
      <c r="AF4" s="28"/>
      <c r="AG4" s="26"/>
      <c r="AH4" s="29"/>
      <c r="AI4" s="29"/>
      <c r="AJ4" s="27"/>
      <c r="AK4" s="27"/>
      <c r="AL4" s="7"/>
      <c r="AM4" s="7"/>
      <c r="AN4" s="7">
        <v>3</v>
      </c>
      <c r="AP4" s="7" t="s">
        <v>95</v>
      </c>
    </row>
    <row r="5" spans="1:42" ht="30" customHeight="1" x14ac:dyDescent="0.25">
      <c r="A5" s="5" t="str">
        <f t="shared" si="0"/>
        <v>D_3ème</v>
      </c>
      <c r="B5" s="5" t="str">
        <f t="shared" si="1"/>
        <v>Elève  6</v>
      </c>
      <c r="C5" s="5" t="str">
        <f t="shared" si="2"/>
        <v>Club B</v>
      </c>
      <c r="D5" s="5">
        <f t="shared" si="3"/>
        <v>7</v>
      </c>
      <c r="E5" s="5">
        <f t="shared" si="4"/>
        <v>72.727272727272734</v>
      </c>
      <c r="F5" s="5">
        <f t="shared" si="5"/>
        <v>25</v>
      </c>
      <c r="G5" s="5">
        <f t="shared" si="6"/>
        <v>1</v>
      </c>
      <c r="H5" s="5" t="s">
        <v>100</v>
      </c>
      <c r="I5" s="5" t="s">
        <v>100</v>
      </c>
      <c r="J5" s="5"/>
      <c r="K5" s="5"/>
      <c r="L5" s="5"/>
      <c r="M5" s="5"/>
      <c r="N5" s="5"/>
      <c r="O5" s="5"/>
      <c r="P5" s="5"/>
      <c r="Q5" s="5"/>
      <c r="R5" s="5"/>
      <c r="S5" s="5"/>
      <c r="AB5" s="26"/>
      <c r="AC5" s="26"/>
      <c r="AD5" s="28"/>
      <c r="AE5" s="28"/>
      <c r="AF5" s="28"/>
      <c r="AG5" s="26"/>
      <c r="AH5" s="29"/>
      <c r="AI5" s="29"/>
      <c r="AJ5" s="27"/>
      <c r="AK5" s="27"/>
      <c r="AL5" s="7"/>
      <c r="AM5" s="7"/>
      <c r="AN5" s="7">
        <v>4</v>
      </c>
      <c r="AP5" s="7">
        <v>5</v>
      </c>
    </row>
    <row r="6" spans="1:42" ht="30" customHeight="1" x14ac:dyDescent="0.25">
      <c r="A6" s="5" t="str">
        <f t="shared" si="0"/>
        <v>D_3ème</v>
      </c>
      <c r="B6" s="5" t="str">
        <f t="shared" si="1"/>
        <v>Elève  6</v>
      </c>
      <c r="C6" s="5" t="str">
        <f t="shared" si="2"/>
        <v>Club B</v>
      </c>
      <c r="D6" s="5">
        <f t="shared" si="3"/>
        <v>7</v>
      </c>
      <c r="E6" s="5">
        <f t="shared" si="4"/>
        <v>72.727272727272734</v>
      </c>
      <c r="F6" s="5">
        <f t="shared" si="5"/>
        <v>25</v>
      </c>
      <c r="G6" s="5">
        <f t="shared" si="6"/>
        <v>1</v>
      </c>
      <c r="H6" s="5" t="s">
        <v>100</v>
      </c>
      <c r="I6" s="5" t="s">
        <v>100</v>
      </c>
      <c r="J6" s="5"/>
      <c r="K6" s="5"/>
      <c r="L6" s="5"/>
      <c r="M6" s="5"/>
      <c r="N6" s="5"/>
      <c r="O6" s="5"/>
      <c r="P6" s="5"/>
      <c r="Q6" s="5"/>
      <c r="R6" s="5"/>
      <c r="S6" s="5"/>
      <c r="AB6" s="26"/>
      <c r="AC6" s="26"/>
      <c r="AD6" s="30"/>
      <c r="AE6" s="31"/>
      <c r="AF6" s="32"/>
      <c r="AG6" s="32"/>
      <c r="AH6" s="29"/>
      <c r="AI6" s="29"/>
      <c r="AJ6" s="27"/>
      <c r="AK6" s="27"/>
      <c r="AL6" s="7"/>
      <c r="AM6" s="7"/>
      <c r="AN6" s="7">
        <v>5</v>
      </c>
      <c r="AP6" s="7">
        <v>10</v>
      </c>
    </row>
    <row r="7" spans="1:42" ht="30" customHeight="1" x14ac:dyDescent="0.25">
      <c r="A7" s="5" t="str">
        <f t="shared" si="0"/>
        <v>D_3ème</v>
      </c>
      <c r="B7" s="5" t="str">
        <f>AH16</f>
        <v>Elève  6</v>
      </c>
      <c r="C7" s="5" t="str">
        <f t="shared" si="2"/>
        <v>Club A</v>
      </c>
      <c r="D7" s="5">
        <f>$AJ$10</f>
        <v>4</v>
      </c>
      <c r="E7" s="5">
        <f>$AF$44</f>
        <v>57.142857142857146</v>
      </c>
      <c r="F7" s="5">
        <f>$AF$47</f>
        <v>50</v>
      </c>
      <c r="G7" s="5">
        <f>IF($AE$31&lt;$AG$31,3,IF($AE$31=$AG$31,2,1))</f>
        <v>3</v>
      </c>
      <c r="H7" s="5" t="s">
        <v>100</v>
      </c>
      <c r="I7" s="5" t="s">
        <v>100</v>
      </c>
      <c r="J7" s="5"/>
      <c r="K7" s="5"/>
      <c r="L7" s="5"/>
      <c r="M7" s="5"/>
      <c r="N7" s="5"/>
      <c r="O7" s="5"/>
      <c r="P7" s="5"/>
      <c r="Q7" s="5"/>
      <c r="R7" s="5"/>
      <c r="S7" s="5"/>
      <c r="AB7" s="26"/>
      <c r="AC7" s="26"/>
      <c r="AD7" s="28"/>
      <c r="AE7" s="33"/>
      <c r="AF7" s="28"/>
      <c r="AG7" s="28"/>
      <c r="AH7" s="29"/>
      <c r="AI7" s="29"/>
      <c r="AJ7" s="27"/>
      <c r="AK7" s="27"/>
      <c r="AL7" s="7"/>
      <c r="AM7" s="7"/>
      <c r="AN7" s="7">
        <v>6</v>
      </c>
      <c r="AP7" s="7">
        <v>15</v>
      </c>
    </row>
    <row r="8" spans="1:42" ht="30" customHeight="1" x14ac:dyDescent="0.25">
      <c r="A8" s="5" t="str">
        <f t="shared" si="0"/>
        <v>D_3ème</v>
      </c>
      <c r="B8" s="5" t="str">
        <f t="shared" ref="B8:B11" si="7">AH17</f>
        <v>Elève 4</v>
      </c>
      <c r="C8" s="5" t="str">
        <f t="shared" si="2"/>
        <v>Club A</v>
      </c>
      <c r="D8" s="5">
        <f t="shared" ref="D8:D11" si="8">$AJ$10</f>
        <v>4</v>
      </c>
      <c r="E8" s="5">
        <f t="shared" ref="E8:E11" si="9">$AF$44</f>
        <v>57.142857142857146</v>
      </c>
      <c r="F8" s="5">
        <f t="shared" ref="F8:F11" si="10">$AF$47</f>
        <v>50</v>
      </c>
      <c r="G8" s="5">
        <f t="shared" ref="G8:G11" si="11">IF($AE$31&lt;$AG$31,3,IF($AE$31=$AG$31,2,1))</f>
        <v>3</v>
      </c>
      <c r="H8" s="5" t="s">
        <v>100</v>
      </c>
      <c r="I8" s="5" t="s">
        <v>100</v>
      </c>
      <c r="AB8" s="34"/>
      <c r="AC8" s="26"/>
      <c r="AD8" s="30"/>
      <c r="AE8" s="117" t="s">
        <v>7</v>
      </c>
      <c r="AF8" s="117"/>
      <c r="AG8" s="118" t="s">
        <v>39</v>
      </c>
      <c r="AH8" s="118"/>
      <c r="AI8" s="29"/>
      <c r="AJ8" s="27"/>
      <c r="AK8" s="27"/>
      <c r="AL8" s="7"/>
      <c r="AM8" s="7"/>
      <c r="AN8" s="7">
        <v>7</v>
      </c>
      <c r="AP8" s="7">
        <v>25</v>
      </c>
    </row>
    <row r="9" spans="1:42" ht="30" customHeight="1" x14ac:dyDescent="0.25">
      <c r="A9" s="5" t="str">
        <f t="shared" si="0"/>
        <v>D_3ème</v>
      </c>
      <c r="B9" s="5" t="str">
        <f t="shared" si="7"/>
        <v>Elève  6</v>
      </c>
      <c r="C9" s="5" t="str">
        <f t="shared" si="2"/>
        <v>Club A</v>
      </c>
      <c r="D9" s="5">
        <f t="shared" si="8"/>
        <v>4</v>
      </c>
      <c r="E9" s="5">
        <f t="shared" si="9"/>
        <v>57.142857142857146</v>
      </c>
      <c r="F9" s="5">
        <f t="shared" si="10"/>
        <v>50</v>
      </c>
      <c r="G9" s="5">
        <f t="shared" si="11"/>
        <v>3</v>
      </c>
      <c r="H9" s="5" t="s">
        <v>100</v>
      </c>
      <c r="I9" s="5" t="s">
        <v>100</v>
      </c>
      <c r="AB9" s="26"/>
      <c r="AC9" s="26"/>
      <c r="AD9" s="28"/>
      <c r="AE9" s="33"/>
      <c r="AF9" s="34"/>
      <c r="AG9" s="34"/>
      <c r="AH9" s="29"/>
      <c r="AI9" s="29"/>
      <c r="AJ9" s="27"/>
      <c r="AK9" s="27"/>
      <c r="AL9" s="7"/>
      <c r="AM9" s="7"/>
      <c r="AN9" s="7">
        <v>8</v>
      </c>
      <c r="AP9" s="7">
        <v>30</v>
      </c>
    </row>
    <row r="10" spans="1:42" ht="30" customHeight="1" x14ac:dyDescent="0.25">
      <c r="A10" s="5" t="str">
        <f t="shared" si="0"/>
        <v>D_3ème</v>
      </c>
      <c r="B10" s="5" t="str">
        <f t="shared" si="7"/>
        <v>Elève  6</v>
      </c>
      <c r="C10" s="5" t="str">
        <f t="shared" si="2"/>
        <v>Club A</v>
      </c>
      <c r="D10" s="5">
        <f t="shared" si="8"/>
        <v>4</v>
      </c>
      <c r="E10" s="5">
        <f t="shared" si="9"/>
        <v>57.142857142857146</v>
      </c>
      <c r="F10" s="5">
        <f t="shared" si="10"/>
        <v>50</v>
      </c>
      <c r="G10" s="5">
        <f t="shared" si="11"/>
        <v>3</v>
      </c>
      <c r="H10" s="5" t="s">
        <v>100</v>
      </c>
      <c r="I10" s="5" t="s">
        <v>100</v>
      </c>
      <c r="AB10" s="26"/>
      <c r="AC10" s="119" t="s">
        <v>9</v>
      </c>
      <c r="AD10" s="119"/>
      <c r="AE10" s="99">
        <v>7</v>
      </c>
      <c r="AF10" s="35"/>
      <c r="AG10" s="36"/>
      <c r="AH10" s="119" t="s">
        <v>9</v>
      </c>
      <c r="AI10" s="119"/>
      <c r="AJ10" s="99">
        <v>4</v>
      </c>
      <c r="AK10" s="27"/>
      <c r="AL10" s="7"/>
      <c r="AM10" s="7"/>
      <c r="AP10" s="7">
        <v>35</v>
      </c>
    </row>
    <row r="11" spans="1:42" ht="21.75" customHeight="1" x14ac:dyDescent="0.25">
      <c r="A11" s="5" t="str">
        <f t="shared" si="0"/>
        <v>D_3ème</v>
      </c>
      <c r="B11" s="5" t="str">
        <f t="shared" si="7"/>
        <v>Elève  6</v>
      </c>
      <c r="C11" s="5" t="str">
        <f t="shared" si="2"/>
        <v>Club A</v>
      </c>
      <c r="D11" s="5">
        <f t="shared" si="8"/>
        <v>4</v>
      </c>
      <c r="E11" s="5">
        <f t="shared" si="9"/>
        <v>57.142857142857146</v>
      </c>
      <c r="F11" s="5">
        <f t="shared" si="10"/>
        <v>50</v>
      </c>
      <c r="G11" s="5">
        <f t="shared" si="11"/>
        <v>3</v>
      </c>
      <c r="H11" s="5" t="s">
        <v>100</v>
      </c>
      <c r="I11" s="5" t="s">
        <v>100</v>
      </c>
      <c r="AB11" s="26"/>
      <c r="AC11" s="26"/>
      <c r="AD11" s="28"/>
      <c r="AE11" s="28"/>
      <c r="AF11" s="28"/>
      <c r="AG11" s="28"/>
      <c r="AH11" s="29"/>
      <c r="AI11" s="29"/>
      <c r="AJ11" s="27"/>
      <c r="AK11" s="27"/>
      <c r="AL11" s="7"/>
      <c r="AM11" s="7"/>
      <c r="AP11" s="7">
        <v>40</v>
      </c>
    </row>
    <row r="12" spans="1:42" ht="30" customHeight="1" x14ac:dyDescent="0.25">
      <c r="A12" s="5" t="str">
        <f t="shared" si="0"/>
        <v>D_3ème</v>
      </c>
      <c r="B12" s="5" t="str">
        <f>AD34</f>
        <v>Elève  6</v>
      </c>
      <c r="C12" s="5" t="s">
        <v>100</v>
      </c>
      <c r="D12" s="5" t="s">
        <v>100</v>
      </c>
      <c r="E12" s="5" t="s">
        <v>100</v>
      </c>
      <c r="F12" s="5" t="s">
        <v>100</v>
      </c>
      <c r="G12" s="5" t="s">
        <v>100</v>
      </c>
      <c r="H12" s="5">
        <f>IF(AG34=$AP$33,0,IF(AG34=$AP$34,1,2))</f>
        <v>0</v>
      </c>
      <c r="I12" s="5" t="s">
        <v>100</v>
      </c>
      <c r="AB12" s="26"/>
      <c r="AC12" s="141" t="s">
        <v>96</v>
      </c>
      <c r="AD12" s="141"/>
      <c r="AE12" s="141"/>
      <c r="AF12" s="28"/>
      <c r="AG12" s="28"/>
      <c r="AH12" s="141" t="s">
        <v>96</v>
      </c>
      <c r="AI12" s="141"/>
      <c r="AJ12" s="141"/>
      <c r="AK12" s="27"/>
      <c r="AL12" s="7"/>
      <c r="AM12" s="7"/>
      <c r="AP12" s="7">
        <v>45</v>
      </c>
    </row>
    <row r="13" spans="1:42" ht="44.25" customHeight="1" x14ac:dyDescent="0.25">
      <c r="A13" s="5" t="str">
        <f t="shared" si="0"/>
        <v>D_3ème</v>
      </c>
      <c r="B13" s="5" t="str">
        <f t="shared" ref="B13:B15" si="12">AD35</f>
        <v>Elève 1</v>
      </c>
      <c r="C13" s="5" t="s">
        <v>100</v>
      </c>
      <c r="D13" s="5" t="s">
        <v>100</v>
      </c>
      <c r="E13" s="5" t="s">
        <v>100</v>
      </c>
      <c r="F13" s="5" t="s">
        <v>100</v>
      </c>
      <c r="G13" s="5" t="s">
        <v>100</v>
      </c>
      <c r="H13" s="5">
        <f>IF(AG35=$AP$33,0,IF(AG35=$AP$34,1,2))</f>
        <v>1</v>
      </c>
      <c r="I13" s="5" t="s">
        <v>100</v>
      </c>
      <c r="AB13" s="26"/>
      <c r="AC13" s="85" t="s">
        <v>93</v>
      </c>
      <c r="AD13" s="95">
        <v>60</v>
      </c>
      <c r="AE13" s="86" t="s">
        <v>95</v>
      </c>
      <c r="AF13" s="28"/>
      <c r="AG13" s="28"/>
      <c r="AH13" s="85" t="s">
        <v>93</v>
      </c>
      <c r="AI13" s="95">
        <v>75</v>
      </c>
      <c r="AJ13" s="86" t="s">
        <v>95</v>
      </c>
      <c r="AK13" s="27"/>
      <c r="AL13" s="7"/>
      <c r="AM13" s="7"/>
      <c r="AP13" s="7">
        <v>50</v>
      </c>
    </row>
    <row r="14" spans="1:42" ht="43.5" customHeight="1" x14ac:dyDescent="0.25">
      <c r="A14" s="5" t="str">
        <f t="shared" si="0"/>
        <v>D_3ème</v>
      </c>
      <c r="B14" s="5">
        <f t="shared" si="12"/>
        <v>0</v>
      </c>
      <c r="C14" s="5" t="s">
        <v>100</v>
      </c>
      <c r="D14" s="5" t="s">
        <v>100</v>
      </c>
      <c r="E14" s="5" t="s">
        <v>100</v>
      </c>
      <c r="F14" s="5" t="s">
        <v>100</v>
      </c>
      <c r="G14" s="5" t="s">
        <v>100</v>
      </c>
      <c r="H14" s="5" t="s">
        <v>100</v>
      </c>
      <c r="I14" s="5">
        <f>IF(AG36=$AP$33,0,IF(AG36=AP34,1.5,IF(AG36=$AP$35,3,4)))</f>
        <v>3</v>
      </c>
      <c r="AB14" s="26"/>
      <c r="AC14" s="85" t="s">
        <v>94</v>
      </c>
      <c r="AD14" s="95">
        <v>40</v>
      </c>
      <c r="AE14" s="86" t="s">
        <v>95</v>
      </c>
      <c r="AF14" s="28"/>
      <c r="AG14" s="28"/>
      <c r="AH14" s="85" t="s">
        <v>94</v>
      </c>
      <c r="AI14" s="95">
        <v>25</v>
      </c>
      <c r="AJ14" s="86" t="s">
        <v>95</v>
      </c>
      <c r="AK14" s="27"/>
      <c r="AL14" s="7"/>
      <c r="AM14" s="7"/>
      <c r="AP14" s="7">
        <v>55</v>
      </c>
    </row>
    <row r="15" spans="1:42" ht="19.5" customHeight="1" x14ac:dyDescent="0.25">
      <c r="A15" s="5" t="str">
        <f t="shared" si="0"/>
        <v>D_3ème</v>
      </c>
      <c r="B15" s="5">
        <f t="shared" si="12"/>
        <v>0</v>
      </c>
      <c r="C15" s="5" t="s">
        <v>100</v>
      </c>
      <c r="D15" s="5" t="s">
        <v>100</v>
      </c>
      <c r="E15" s="5" t="s">
        <v>100</v>
      </c>
      <c r="F15" s="5" t="s">
        <v>100</v>
      </c>
      <c r="G15" s="5" t="s">
        <v>100</v>
      </c>
      <c r="H15" s="5" t="s">
        <v>100</v>
      </c>
      <c r="I15" s="5">
        <f>IF(AG37=$AP$33,0,IF(AG37=AP35,1.5,IF(AG37=$AP$35,3,4)))</f>
        <v>4</v>
      </c>
      <c r="AB15" s="26"/>
      <c r="AC15" s="26"/>
      <c r="AD15" s="28"/>
      <c r="AE15" s="28"/>
      <c r="AF15" s="28"/>
      <c r="AG15" s="28"/>
      <c r="AH15" s="29"/>
      <c r="AI15" s="29"/>
      <c r="AJ15" s="27"/>
      <c r="AK15" s="27"/>
      <c r="AL15" s="7"/>
      <c r="AM15" s="7"/>
      <c r="AP15" s="7">
        <v>60</v>
      </c>
    </row>
    <row r="16" spans="1:42" ht="30" customHeight="1" x14ac:dyDescent="0.25">
      <c r="AB16" s="37"/>
      <c r="AC16" s="115" t="s">
        <v>40</v>
      </c>
      <c r="AD16" s="115"/>
      <c r="AE16" s="115"/>
      <c r="AF16" s="38"/>
      <c r="AG16" s="37"/>
      <c r="AH16" s="115" t="s">
        <v>10</v>
      </c>
      <c r="AI16" s="115"/>
      <c r="AJ16" s="115"/>
      <c r="AK16" s="27"/>
      <c r="AL16" s="7"/>
      <c r="AM16" s="7"/>
      <c r="AP16" s="7">
        <v>65</v>
      </c>
    </row>
    <row r="17" spans="28:46" ht="30" customHeight="1" x14ac:dyDescent="0.25">
      <c r="AB17" s="26"/>
      <c r="AC17" s="115" t="s">
        <v>10</v>
      </c>
      <c r="AD17" s="115"/>
      <c r="AE17" s="115"/>
      <c r="AF17" s="123" t="s">
        <v>11</v>
      </c>
      <c r="AG17" s="124"/>
      <c r="AH17" s="115" t="s">
        <v>43</v>
      </c>
      <c r="AI17" s="115"/>
      <c r="AJ17" s="115"/>
      <c r="AK17" s="27"/>
      <c r="AL17" s="7"/>
      <c r="AM17" s="7"/>
      <c r="AP17" s="7">
        <v>70</v>
      </c>
    </row>
    <row r="18" spans="28:46" ht="30" customHeight="1" x14ac:dyDescent="0.25">
      <c r="AB18" s="39"/>
      <c r="AC18" s="115" t="s">
        <v>10</v>
      </c>
      <c r="AD18" s="115"/>
      <c r="AE18" s="115"/>
      <c r="AF18" s="123"/>
      <c r="AG18" s="124"/>
      <c r="AH18" s="115" t="s">
        <v>10</v>
      </c>
      <c r="AI18" s="115"/>
      <c r="AJ18" s="115"/>
      <c r="AK18" s="29"/>
      <c r="AL18" s="7"/>
      <c r="AM18" s="7"/>
      <c r="AP18" s="7">
        <v>75</v>
      </c>
    </row>
    <row r="19" spans="28:46" ht="30" customHeight="1" x14ac:dyDescent="0.25">
      <c r="AB19" s="39"/>
      <c r="AC19" s="115" t="s">
        <v>10</v>
      </c>
      <c r="AD19" s="115"/>
      <c r="AE19" s="115"/>
      <c r="AF19" s="123"/>
      <c r="AG19" s="124"/>
      <c r="AH19" s="115" t="s">
        <v>10</v>
      </c>
      <c r="AI19" s="115"/>
      <c r="AJ19" s="115"/>
      <c r="AK19" s="29"/>
      <c r="AL19" s="7"/>
      <c r="AM19" s="7"/>
      <c r="AO19" s="7" t="s">
        <v>12</v>
      </c>
      <c r="AP19" s="7">
        <v>80</v>
      </c>
    </row>
    <row r="20" spans="28:46" ht="30" customHeight="1" x14ac:dyDescent="0.25">
      <c r="AB20" s="39"/>
      <c r="AC20" s="115" t="s">
        <v>10</v>
      </c>
      <c r="AD20" s="115"/>
      <c r="AE20" s="115"/>
      <c r="AF20" s="40"/>
      <c r="AG20" s="26"/>
      <c r="AH20" s="115" t="s">
        <v>10</v>
      </c>
      <c r="AI20" s="115"/>
      <c r="AJ20" s="115"/>
      <c r="AK20" s="29"/>
      <c r="AL20" s="7"/>
      <c r="AM20" s="7"/>
      <c r="AO20" s="7">
        <v>0</v>
      </c>
      <c r="AP20" s="7">
        <v>85</v>
      </c>
    </row>
    <row r="21" spans="28:46" ht="30" customHeight="1" x14ac:dyDescent="0.25">
      <c r="AB21" s="26"/>
      <c r="AC21" s="26"/>
      <c r="AD21" s="28"/>
      <c r="AE21" s="28"/>
      <c r="AF21" s="28"/>
      <c r="AG21" s="26"/>
      <c r="AH21" s="29"/>
      <c r="AI21" s="29"/>
      <c r="AJ21" s="29"/>
      <c r="AK21" s="29"/>
      <c r="AL21" s="7"/>
      <c r="AM21" s="7"/>
      <c r="AO21" s="7">
        <v>1</v>
      </c>
      <c r="AP21" s="7">
        <v>90</v>
      </c>
    </row>
    <row r="22" spans="28:46" ht="30" customHeight="1" x14ac:dyDescent="0.25">
      <c r="AB22" s="125" t="s">
        <v>13</v>
      </c>
      <c r="AC22" s="125"/>
      <c r="AD22" s="125"/>
      <c r="AE22" s="125"/>
      <c r="AF22" s="125"/>
      <c r="AG22" s="125"/>
      <c r="AH22" s="125"/>
      <c r="AI22" s="125"/>
      <c r="AJ22" s="125"/>
      <c r="AK22" s="125"/>
      <c r="AL22" s="7"/>
      <c r="AM22" s="7"/>
      <c r="AO22" s="7">
        <v>2</v>
      </c>
      <c r="AP22" s="7">
        <v>95</v>
      </c>
    </row>
    <row r="23" spans="28:46" ht="30" customHeight="1" x14ac:dyDescent="0.25">
      <c r="AB23" s="41"/>
      <c r="AC23" s="41"/>
      <c r="AD23" s="41"/>
      <c r="AE23" s="41"/>
      <c r="AF23" s="41"/>
      <c r="AG23" s="41"/>
      <c r="AH23" s="41"/>
      <c r="AI23" s="41"/>
      <c r="AJ23" s="41"/>
      <c r="AK23" s="41"/>
      <c r="AL23" s="7"/>
      <c r="AM23" s="7"/>
      <c r="AO23" s="7">
        <v>3</v>
      </c>
      <c r="AP23" s="7">
        <v>100</v>
      </c>
    </row>
    <row r="24" spans="28:46" ht="30" customHeight="1" x14ac:dyDescent="0.25">
      <c r="AB24" s="26"/>
      <c r="AC24" s="26"/>
      <c r="AD24" s="28"/>
      <c r="AE24" s="126" t="s">
        <v>14</v>
      </c>
      <c r="AF24" s="126"/>
      <c r="AG24" s="126"/>
      <c r="AH24" s="126"/>
      <c r="AI24" s="29"/>
      <c r="AJ24" s="29"/>
      <c r="AK24" s="29"/>
      <c r="AL24" s="7"/>
      <c r="AM24" s="7"/>
      <c r="AO24" s="7">
        <v>4</v>
      </c>
    </row>
    <row r="25" spans="28:46" ht="30" customHeight="1" x14ac:dyDescent="0.25">
      <c r="AB25" s="42"/>
      <c r="AC25" s="43"/>
      <c r="AD25" s="44"/>
      <c r="AE25" s="147">
        <f>AC28+AD28+AE28</f>
        <v>11</v>
      </c>
      <c r="AF25" s="147"/>
      <c r="AG25" s="148">
        <f>AH28+AI28+AJ28</f>
        <v>21</v>
      </c>
      <c r="AH25" s="148"/>
      <c r="AI25" s="43"/>
      <c r="AJ25" s="44"/>
      <c r="AK25" s="44"/>
      <c r="AL25" s="7"/>
      <c r="AM25" s="7"/>
      <c r="AO25" s="7">
        <v>5</v>
      </c>
      <c r="AQ25" s="7">
        <f>ABS(AE25-AG25)</f>
        <v>10</v>
      </c>
    </row>
    <row r="26" spans="28:46" ht="30" customHeight="1" x14ac:dyDescent="0.25">
      <c r="AB26" s="26"/>
      <c r="AC26" s="45"/>
      <c r="AD26" s="40"/>
      <c r="AE26" s="40"/>
      <c r="AF26" s="27"/>
      <c r="AG26" s="27"/>
      <c r="AH26" s="29"/>
      <c r="AI26" s="29"/>
      <c r="AJ26" s="29"/>
      <c r="AK26" s="29"/>
      <c r="AL26" s="7"/>
      <c r="AM26" s="7"/>
      <c r="AO26" s="7">
        <v>6</v>
      </c>
    </row>
    <row r="27" spans="28:46" ht="42" customHeight="1" x14ac:dyDescent="0.25">
      <c r="AB27" s="46"/>
      <c r="AC27" s="47" t="s">
        <v>4</v>
      </c>
      <c r="AD27" s="98" t="s">
        <v>15</v>
      </c>
      <c r="AE27" s="49" t="s">
        <v>16</v>
      </c>
      <c r="AF27" s="50"/>
      <c r="AG27" s="51"/>
      <c r="AH27" s="98" t="s">
        <v>4</v>
      </c>
      <c r="AI27" s="98" t="s">
        <v>15</v>
      </c>
      <c r="AJ27" s="52" t="s">
        <v>16</v>
      </c>
      <c r="AK27" s="53"/>
      <c r="AL27" s="7"/>
      <c r="AM27" s="7"/>
      <c r="AO27" s="7">
        <v>7</v>
      </c>
    </row>
    <row r="28" spans="28:46" ht="30" customHeight="1" x14ac:dyDescent="0.25">
      <c r="AB28" s="54"/>
      <c r="AC28" s="96">
        <v>2</v>
      </c>
      <c r="AD28" s="80">
        <v>6</v>
      </c>
      <c r="AE28" s="80">
        <v>3</v>
      </c>
      <c r="AF28" s="55"/>
      <c r="AG28" s="55"/>
      <c r="AH28" s="80">
        <v>6</v>
      </c>
      <c r="AI28" s="80">
        <v>6</v>
      </c>
      <c r="AJ28" s="97">
        <v>9</v>
      </c>
      <c r="AK28" s="56"/>
      <c r="AL28" s="7"/>
      <c r="AM28" s="7"/>
      <c r="AO28" s="7">
        <v>8</v>
      </c>
    </row>
    <row r="29" spans="28:46" ht="29.25" customHeight="1" x14ac:dyDescent="0.25">
      <c r="AB29" s="37"/>
      <c r="AC29" s="38"/>
      <c r="AD29" s="38"/>
      <c r="AE29" s="38"/>
      <c r="AF29" s="27"/>
      <c r="AG29" s="27"/>
      <c r="AH29" s="29"/>
      <c r="AI29" s="29"/>
      <c r="AJ29" s="29"/>
      <c r="AK29" s="29"/>
      <c r="AL29" s="12"/>
      <c r="AM29" s="7"/>
      <c r="AO29" s="7">
        <v>9</v>
      </c>
    </row>
    <row r="30" spans="28:46" ht="30" customHeight="1" x14ac:dyDescent="0.25">
      <c r="AB30" s="26"/>
      <c r="AC30" s="26"/>
      <c r="AD30" s="26"/>
      <c r="AE30" s="149" t="s">
        <v>17</v>
      </c>
      <c r="AF30" s="149"/>
      <c r="AG30" s="149"/>
      <c r="AH30" s="149"/>
      <c r="AI30" s="29"/>
      <c r="AJ30" s="29"/>
      <c r="AK30" s="29"/>
      <c r="AL30" s="12"/>
      <c r="AM30" s="7"/>
    </row>
    <row r="31" spans="28:46" ht="30" customHeight="1" x14ac:dyDescent="0.25">
      <c r="AB31" s="26"/>
      <c r="AC31" s="57"/>
      <c r="AD31" s="58"/>
      <c r="AE31" s="148">
        <f>AC28</f>
        <v>2</v>
      </c>
      <c r="AF31" s="148"/>
      <c r="AG31" s="148">
        <f>AH28</f>
        <v>6</v>
      </c>
      <c r="AH31" s="148"/>
      <c r="AI31" s="29"/>
      <c r="AJ31" s="27"/>
      <c r="AK31" s="27"/>
      <c r="AL31" s="13"/>
      <c r="AM31" s="7"/>
    </row>
    <row r="32" spans="28:46" ht="30" customHeight="1" x14ac:dyDescent="0.25">
      <c r="AB32" s="26"/>
      <c r="AC32" s="57"/>
      <c r="AD32" s="59"/>
      <c r="AE32" s="59"/>
      <c r="AF32" s="59"/>
      <c r="AG32" s="28"/>
      <c r="AH32" s="29"/>
      <c r="AI32" s="29"/>
      <c r="AJ32" s="27"/>
      <c r="AK32" s="27"/>
      <c r="AL32" s="13"/>
      <c r="AM32" s="7"/>
      <c r="AP32" s="60" t="s">
        <v>18</v>
      </c>
      <c r="AQ32" s="60"/>
      <c r="AR32" s="60"/>
      <c r="AS32" s="60" t="s">
        <v>19</v>
      </c>
      <c r="AT32" s="60" t="s">
        <v>20</v>
      </c>
    </row>
    <row r="33" spans="28:47" ht="30" customHeight="1" x14ac:dyDescent="0.25">
      <c r="AB33" s="26"/>
      <c r="AC33" s="150" t="s">
        <v>21</v>
      </c>
      <c r="AD33" s="150"/>
      <c r="AE33" s="150"/>
      <c r="AF33" s="150"/>
      <c r="AG33" s="150"/>
      <c r="AH33" s="150"/>
      <c r="AI33" s="150"/>
      <c r="AJ33" s="150"/>
      <c r="AK33" s="27"/>
      <c r="AM33" s="7"/>
      <c r="AP33" s="7" t="s">
        <v>22</v>
      </c>
      <c r="AS33" s="7">
        <v>0</v>
      </c>
      <c r="AT33" s="7">
        <v>0</v>
      </c>
    </row>
    <row r="34" spans="28:47" ht="30" customHeight="1" x14ac:dyDescent="0.25">
      <c r="AB34" s="26"/>
      <c r="AC34" s="114" t="s">
        <v>23</v>
      </c>
      <c r="AD34" s="115" t="s">
        <v>10</v>
      </c>
      <c r="AE34" s="115"/>
      <c r="AF34" s="115"/>
      <c r="AG34" s="111" t="s">
        <v>22</v>
      </c>
      <c r="AH34" s="112"/>
      <c r="AI34" s="112"/>
      <c r="AJ34" s="113"/>
      <c r="AK34" s="27"/>
      <c r="AM34" s="7"/>
      <c r="AP34" s="7" t="s">
        <v>24</v>
      </c>
      <c r="AS34" s="7">
        <v>1</v>
      </c>
      <c r="AT34" s="7">
        <v>1.5</v>
      </c>
    </row>
    <row r="35" spans="28:47" ht="30" customHeight="1" x14ac:dyDescent="0.25">
      <c r="AB35" s="26"/>
      <c r="AC35" s="114"/>
      <c r="AD35" s="115" t="s">
        <v>40</v>
      </c>
      <c r="AE35" s="115"/>
      <c r="AF35" s="115"/>
      <c r="AG35" s="111" t="s">
        <v>24</v>
      </c>
      <c r="AH35" s="112"/>
      <c r="AI35" s="112"/>
      <c r="AJ35" s="113"/>
      <c r="AK35" s="27"/>
      <c r="AL35" s="13"/>
      <c r="AM35" s="7"/>
      <c r="AP35" s="7" t="s">
        <v>25</v>
      </c>
      <c r="AS35" s="7">
        <v>2</v>
      </c>
      <c r="AT35" s="7">
        <v>3</v>
      </c>
    </row>
    <row r="36" spans="28:47" ht="30" customHeight="1" x14ac:dyDescent="0.25">
      <c r="AB36" s="26"/>
      <c r="AC36" s="114" t="s">
        <v>26</v>
      </c>
      <c r="AD36" s="115"/>
      <c r="AE36" s="115"/>
      <c r="AF36" s="115"/>
      <c r="AG36" s="111" t="s">
        <v>25</v>
      </c>
      <c r="AH36" s="112"/>
      <c r="AI36" s="112"/>
      <c r="AJ36" s="113"/>
      <c r="AK36" s="27"/>
      <c r="AL36" s="13"/>
      <c r="AM36" s="7"/>
      <c r="AP36" s="7" t="s">
        <v>27</v>
      </c>
      <c r="AT36" s="7">
        <v>4</v>
      </c>
    </row>
    <row r="37" spans="28:47" ht="30" customHeight="1" x14ac:dyDescent="0.25">
      <c r="AB37" s="26"/>
      <c r="AC37" s="114"/>
      <c r="AD37" s="115"/>
      <c r="AE37" s="115"/>
      <c r="AF37" s="115"/>
      <c r="AG37" s="111" t="s">
        <v>27</v>
      </c>
      <c r="AH37" s="112"/>
      <c r="AI37" s="112"/>
      <c r="AJ37" s="113"/>
      <c r="AK37" s="27"/>
      <c r="AM37" s="7"/>
    </row>
    <row r="38" spans="28:47" ht="30" customHeight="1" x14ac:dyDescent="0.25">
      <c r="AB38" s="26"/>
      <c r="AC38" s="26"/>
      <c r="AD38" s="61"/>
      <c r="AE38" s="62"/>
      <c r="AF38" s="61"/>
      <c r="AG38" s="28"/>
      <c r="AH38" s="29"/>
      <c r="AI38" s="29"/>
      <c r="AJ38" s="27"/>
      <c r="AK38" s="27"/>
      <c r="AL38" s="7"/>
    </row>
    <row r="39" spans="28:47" ht="30" customHeight="1" x14ac:dyDescent="0.25">
      <c r="AB39" s="108" t="s">
        <v>70</v>
      </c>
      <c r="AC39" s="108"/>
      <c r="AD39" s="108"/>
      <c r="AE39" s="108"/>
      <c r="AF39" s="108"/>
      <c r="AG39" s="108"/>
      <c r="AH39" s="108"/>
      <c r="AI39" s="108"/>
      <c r="AJ39" s="108"/>
      <c r="AK39" s="108"/>
      <c r="AL39" s="7"/>
    </row>
    <row r="40" spans="28:47" ht="30" customHeight="1" x14ac:dyDescent="0.25">
      <c r="AB40" s="26"/>
      <c r="AC40" s="63"/>
      <c r="AD40" s="64"/>
      <c r="AE40" s="64"/>
      <c r="AF40" s="64"/>
      <c r="AG40" s="34"/>
      <c r="AH40" s="29"/>
      <c r="AI40" s="29"/>
      <c r="AJ40" s="27"/>
      <c r="AK40" s="27"/>
      <c r="AL40" s="7"/>
    </row>
    <row r="41" spans="28:47" ht="30" customHeight="1" x14ac:dyDescent="0.25">
      <c r="AB41" s="26"/>
      <c r="AC41" s="109" t="s">
        <v>3</v>
      </c>
      <c r="AD41" s="110"/>
      <c r="AE41" s="81">
        <f>AE10</f>
        <v>7</v>
      </c>
      <c r="AF41" s="35"/>
      <c r="AG41" s="36"/>
      <c r="AH41" s="110" t="s">
        <v>3</v>
      </c>
      <c r="AI41" s="110"/>
      <c r="AJ41" s="81">
        <f>AJ10</f>
        <v>4</v>
      </c>
      <c r="AK41" s="27"/>
      <c r="AL41" s="7"/>
      <c r="AM41" s="7"/>
    </row>
    <row r="42" spans="28:47" ht="30" customHeight="1" x14ac:dyDescent="0.25">
      <c r="AB42" s="94"/>
      <c r="AC42" s="107" t="s">
        <v>68</v>
      </c>
      <c r="AD42" s="107"/>
      <c r="AE42" s="94"/>
      <c r="AF42" s="107" t="s">
        <v>69</v>
      </c>
      <c r="AG42" s="107"/>
      <c r="AH42" s="26"/>
      <c r="AI42" s="26"/>
      <c r="AJ42" s="26"/>
      <c r="AK42" s="27"/>
      <c r="AL42" s="7"/>
      <c r="AS42" s="83"/>
      <c r="AT42" s="106"/>
      <c r="AU42" s="106"/>
    </row>
    <row r="43" spans="28:47" ht="30" customHeight="1" x14ac:dyDescent="0.25">
      <c r="AB43" s="94"/>
      <c r="AC43" s="94" t="s">
        <v>28</v>
      </c>
      <c r="AD43" s="94"/>
      <c r="AE43" s="94"/>
      <c r="AF43" s="94" t="s">
        <v>28</v>
      </c>
      <c r="AG43" s="94"/>
      <c r="AH43" s="28"/>
      <c r="AI43" s="28"/>
      <c r="AJ43" s="28"/>
      <c r="AK43" s="34"/>
      <c r="AS43" s="84"/>
      <c r="AT43" s="84"/>
      <c r="AU43" s="84"/>
    </row>
    <row r="44" spans="28:47" x14ac:dyDescent="0.25">
      <c r="AB44" s="94" t="s">
        <v>60</v>
      </c>
      <c r="AC44" s="94">
        <f>(AC28+AD28)*100/AE25</f>
        <v>72.727272727272734</v>
      </c>
      <c r="AD44" s="94"/>
      <c r="AE44" s="94" t="s">
        <v>60</v>
      </c>
      <c r="AF44" s="94">
        <f>(AH28+AI28)*100/AG25</f>
        <v>57.142857142857146</v>
      </c>
      <c r="AG44" s="94"/>
      <c r="AH44" s="28"/>
      <c r="AI44" s="28"/>
      <c r="AJ44" s="28"/>
      <c r="AK44" s="28"/>
      <c r="AS44" s="82"/>
      <c r="AT44" s="82"/>
      <c r="AU44" s="82"/>
    </row>
    <row r="45" spans="28:47" x14ac:dyDescent="0.25">
      <c r="AB45" s="94" t="s">
        <v>61</v>
      </c>
      <c r="AC45" s="94">
        <f>100-AC44</f>
        <v>27.272727272727266</v>
      </c>
      <c r="AD45" s="94"/>
      <c r="AE45" s="94" t="s">
        <v>62</v>
      </c>
      <c r="AF45" s="94">
        <f>100-AF44</f>
        <v>42.857142857142854</v>
      </c>
      <c r="AG45" s="94"/>
      <c r="AH45" s="28"/>
      <c r="AI45" s="28"/>
      <c r="AJ45" s="28"/>
      <c r="AK45" s="27"/>
      <c r="AS45" s="82"/>
      <c r="AT45" s="82"/>
      <c r="AU45" s="82"/>
    </row>
    <row r="46" spans="28:47" x14ac:dyDescent="0.25">
      <c r="AB46" s="94"/>
      <c r="AC46" s="94" t="s">
        <v>57</v>
      </c>
      <c r="AD46" s="94"/>
      <c r="AE46" s="94"/>
      <c r="AF46" s="94" t="s">
        <v>57</v>
      </c>
      <c r="AG46" s="94"/>
      <c r="AH46" s="28"/>
      <c r="AI46" s="28"/>
      <c r="AJ46" s="28"/>
      <c r="AK46" s="27"/>
      <c r="AS46" s="82"/>
      <c r="AT46" s="82"/>
      <c r="AU46" s="82"/>
    </row>
    <row r="47" spans="28:47" x14ac:dyDescent="0.25">
      <c r="AB47" s="94" t="s">
        <v>59</v>
      </c>
      <c r="AC47" s="94">
        <f>(AC28*100)/(AC28+AD28)</f>
        <v>25</v>
      </c>
      <c r="AD47" s="94"/>
      <c r="AE47" s="94" t="s">
        <v>59</v>
      </c>
      <c r="AF47" s="94">
        <f>(AH28*100)/(AH28+AI28)</f>
        <v>50</v>
      </c>
      <c r="AG47" s="94"/>
      <c r="AH47" s="28"/>
      <c r="AI47" s="28"/>
      <c r="AJ47" s="28"/>
      <c r="AK47" s="27"/>
      <c r="AS47" s="82"/>
      <c r="AT47" s="82"/>
      <c r="AU47" s="82"/>
    </row>
    <row r="48" spans="28:47" x14ac:dyDescent="0.25">
      <c r="AB48" s="94" t="s">
        <v>58</v>
      </c>
      <c r="AC48" s="94">
        <f>100-AC47</f>
        <v>75</v>
      </c>
      <c r="AD48" s="94"/>
      <c r="AE48" s="94" t="s">
        <v>58</v>
      </c>
      <c r="AF48" s="94">
        <f>100-AF47</f>
        <v>50</v>
      </c>
      <c r="AG48" s="94"/>
      <c r="AH48" s="28"/>
      <c r="AI48" s="28"/>
      <c r="AJ48" s="28"/>
      <c r="AK48" s="27"/>
      <c r="AS48" s="82"/>
      <c r="AT48" s="82"/>
      <c r="AU48" s="82"/>
    </row>
    <row r="49" spans="28:47" x14ac:dyDescent="0.25">
      <c r="AB49" s="27"/>
      <c r="AC49" s="27"/>
      <c r="AD49" s="27"/>
      <c r="AE49" s="27"/>
      <c r="AF49" s="27"/>
      <c r="AG49" s="88"/>
      <c r="AH49" s="28"/>
      <c r="AI49" s="28"/>
      <c r="AJ49" s="28"/>
      <c r="AK49" s="27"/>
      <c r="AM49" s="82"/>
      <c r="AN49" s="82"/>
      <c r="AO49" s="82"/>
      <c r="AP49" s="82"/>
      <c r="AQ49" s="82"/>
      <c r="AR49" s="82"/>
      <c r="AS49" s="82"/>
      <c r="AT49" s="82"/>
      <c r="AU49" s="82"/>
    </row>
    <row r="50" spans="28:47" x14ac:dyDescent="0.25">
      <c r="AB50" s="27"/>
      <c r="AC50" s="27"/>
      <c r="AD50" s="27"/>
      <c r="AE50" s="27"/>
      <c r="AF50" s="27"/>
      <c r="AG50" s="88"/>
      <c r="AH50" s="28"/>
      <c r="AI50" s="28"/>
      <c r="AJ50" s="28"/>
      <c r="AK50" s="27"/>
    </row>
    <row r="51" spans="28:47" ht="18.75" customHeight="1" x14ac:dyDescent="0.25">
      <c r="AB51" s="27"/>
      <c r="AC51" s="120" t="str">
        <f>IF(AC44&gt;=AD13,"Objectif atteint","Objectif non atteint")</f>
        <v>Objectif atteint</v>
      </c>
      <c r="AD51" s="120"/>
      <c r="AE51" s="120"/>
      <c r="AF51" s="27"/>
      <c r="AG51" s="88"/>
      <c r="AH51" s="142" t="str">
        <f>IF(AF44&gt;=AI13,"Objectif atteint","Objectif non atteint")</f>
        <v>Objectif non atteint</v>
      </c>
      <c r="AI51" s="142"/>
      <c r="AJ51" s="142"/>
      <c r="AK51" s="27"/>
    </row>
    <row r="52" spans="28:47" x14ac:dyDescent="0.25">
      <c r="AB52" s="27"/>
      <c r="AC52" s="89"/>
      <c r="AD52" s="89"/>
      <c r="AE52" s="89"/>
      <c r="AF52" s="89"/>
      <c r="AG52" s="90"/>
      <c r="AH52" s="89"/>
      <c r="AI52" s="89"/>
      <c r="AJ52" s="89"/>
      <c r="AK52" s="27"/>
    </row>
    <row r="53" spans="28:47" x14ac:dyDescent="0.25">
      <c r="AB53" s="27"/>
      <c r="AC53" s="28"/>
      <c r="AD53" s="28"/>
      <c r="AE53" s="28"/>
      <c r="AF53" s="28"/>
      <c r="AG53" s="88"/>
      <c r="AH53" s="28"/>
      <c r="AI53" s="28"/>
      <c r="AJ53" s="28"/>
      <c r="AK53" s="27"/>
    </row>
    <row r="54" spans="28:47" x14ac:dyDescent="0.25">
      <c r="AB54" s="27"/>
      <c r="AC54" s="28"/>
      <c r="AD54" s="28"/>
      <c r="AE54" s="28"/>
      <c r="AF54" s="28"/>
      <c r="AG54" s="88"/>
      <c r="AH54" s="28"/>
      <c r="AI54" s="28"/>
      <c r="AJ54" s="28"/>
      <c r="AK54" s="27"/>
    </row>
    <row r="55" spans="28:47" x14ac:dyDescent="0.25">
      <c r="AB55" s="27"/>
      <c r="AC55" s="28"/>
      <c r="AD55" s="28"/>
      <c r="AE55" s="28"/>
      <c r="AF55" s="28"/>
      <c r="AG55" s="88"/>
      <c r="AH55" s="28"/>
      <c r="AI55" s="28"/>
      <c r="AJ55" s="28"/>
      <c r="AK55" s="27"/>
    </row>
    <row r="56" spans="28:47" x14ac:dyDescent="0.25">
      <c r="AB56" s="27"/>
      <c r="AC56" s="28"/>
      <c r="AD56" s="28"/>
      <c r="AE56" s="28"/>
      <c r="AF56" s="28"/>
      <c r="AG56" s="88"/>
      <c r="AH56" s="28"/>
      <c r="AI56" s="28"/>
      <c r="AJ56" s="28"/>
      <c r="AK56" s="27"/>
    </row>
    <row r="57" spans="28:47" x14ac:dyDescent="0.25">
      <c r="AB57" s="27"/>
      <c r="AC57" s="28"/>
      <c r="AD57" s="28"/>
      <c r="AE57" s="28"/>
      <c r="AF57" s="28"/>
      <c r="AG57" s="88"/>
      <c r="AH57" s="28"/>
      <c r="AI57" s="28"/>
      <c r="AJ57" s="28"/>
      <c r="AK57" s="27"/>
    </row>
    <row r="58" spans="28:47" x14ac:dyDescent="0.25">
      <c r="AB58" s="27"/>
      <c r="AC58" s="27"/>
      <c r="AD58" s="27"/>
      <c r="AE58" s="27"/>
      <c r="AF58" s="27"/>
      <c r="AG58" s="88"/>
      <c r="AH58" s="28"/>
      <c r="AI58" s="28"/>
      <c r="AJ58" s="28"/>
      <c r="AK58" s="27"/>
    </row>
    <row r="59" spans="28:47" x14ac:dyDescent="0.25">
      <c r="AB59" s="29"/>
      <c r="AC59" s="29"/>
      <c r="AD59" s="29"/>
      <c r="AE59" s="29"/>
      <c r="AF59" s="29"/>
      <c r="AG59" s="87"/>
      <c r="AH59" s="26"/>
      <c r="AI59" s="26"/>
      <c r="AJ59" s="26"/>
      <c r="AK59" s="27"/>
    </row>
    <row r="60" spans="28:47" x14ac:dyDescent="0.25">
      <c r="AB60" s="29"/>
      <c r="AC60" s="29"/>
      <c r="AD60" s="29"/>
      <c r="AE60" s="29"/>
      <c r="AF60" s="29"/>
      <c r="AG60" s="87"/>
      <c r="AH60" s="26"/>
      <c r="AI60" s="26"/>
      <c r="AJ60" s="26"/>
      <c r="AK60" s="27"/>
    </row>
    <row r="61" spans="28:47" ht="15.75" thickBot="1" x14ac:dyDescent="0.3">
      <c r="AB61" s="29"/>
      <c r="AC61" s="29"/>
      <c r="AD61" s="29"/>
      <c r="AE61" s="29"/>
      <c r="AF61" s="29"/>
      <c r="AG61" s="87"/>
      <c r="AH61" s="26"/>
      <c r="AI61" s="26"/>
      <c r="AJ61" s="26"/>
      <c r="AK61" s="27"/>
    </row>
    <row r="62" spans="28:47" x14ac:dyDescent="0.25">
      <c r="AB62" s="29"/>
      <c r="AC62" s="29"/>
      <c r="AD62" s="29"/>
      <c r="AE62" s="29"/>
      <c r="AF62" s="29"/>
      <c r="AG62" s="87"/>
      <c r="AH62" s="26"/>
      <c r="AI62" s="26"/>
      <c r="AJ62" s="26"/>
      <c r="AK62" s="27"/>
      <c r="AM62" s="143" t="s">
        <v>68</v>
      </c>
      <c r="AN62" s="144"/>
      <c r="AO62" s="145" t="s">
        <v>69</v>
      </c>
      <c r="AP62" s="146"/>
    </row>
    <row r="63" spans="28:47" ht="18.75" customHeight="1" x14ac:dyDescent="0.25">
      <c r="AB63" s="29"/>
      <c r="AC63" s="120" t="str">
        <f>IF(AC47&gt;=AD14,"Objectif atteint","Objectif non atteint")</f>
        <v>Objectif non atteint</v>
      </c>
      <c r="AD63" s="120"/>
      <c r="AE63" s="120"/>
      <c r="AF63" s="91"/>
      <c r="AG63" s="92"/>
      <c r="AH63" s="121" t="str">
        <f>IF(AF47&gt;=AI14,"Objectif atteint","Objectif non atteint")</f>
        <v>Objectif atteint</v>
      </c>
      <c r="AI63" s="121"/>
      <c r="AJ63" s="121"/>
      <c r="AK63" s="27"/>
      <c r="AM63" s="77" t="s">
        <v>66</v>
      </c>
      <c r="AN63" s="78" t="s">
        <v>67</v>
      </c>
      <c r="AO63" s="79" t="s">
        <v>66</v>
      </c>
      <c r="AP63" s="78" t="s">
        <v>67</v>
      </c>
    </row>
    <row r="64" spans="28:47" ht="15.75" thickBot="1" x14ac:dyDescent="0.3">
      <c r="AB64" s="29"/>
      <c r="AC64" s="29"/>
      <c r="AD64" s="29"/>
      <c r="AE64" s="29"/>
      <c r="AF64" s="29"/>
      <c r="AG64" s="26"/>
      <c r="AH64" s="26"/>
      <c r="AI64" s="26"/>
      <c r="AJ64" s="26"/>
      <c r="AK64" s="27"/>
      <c r="AM64" s="74">
        <f>MATCH(AC47,AM67:AM73)</f>
        <v>3</v>
      </c>
      <c r="AN64" s="75">
        <f>MATCH(AC45,AN66:AT66)</f>
        <v>2</v>
      </c>
      <c r="AO64" s="76">
        <f>MATCH(AF47,AM67:AM73)</f>
        <v>5</v>
      </c>
      <c r="AP64" s="75">
        <f>MATCH(AF45,AN66:AT66)</f>
        <v>3</v>
      </c>
    </row>
    <row r="65" spans="28:46" ht="15.75" thickBot="1" x14ac:dyDescent="0.3">
      <c r="AB65" s="29"/>
      <c r="AC65" s="29"/>
      <c r="AD65" s="29"/>
      <c r="AE65" s="29"/>
      <c r="AF65" s="29"/>
      <c r="AG65" s="29"/>
      <c r="AH65" s="29"/>
      <c r="AI65" s="29"/>
      <c r="AJ65" s="29"/>
      <c r="AK65" s="27"/>
      <c r="AN65" s="127" t="s">
        <v>63</v>
      </c>
      <c r="AO65" s="127"/>
      <c r="AP65" s="127"/>
      <c r="AQ65" s="127"/>
      <c r="AR65" s="127"/>
      <c r="AS65" s="127"/>
    </row>
    <row r="66" spans="28:46" x14ac:dyDescent="0.25">
      <c r="AB66" s="29"/>
      <c r="AC66" s="29"/>
      <c r="AD66" s="27"/>
      <c r="AE66" s="27"/>
      <c r="AF66" s="27"/>
      <c r="AG66" s="27"/>
      <c r="AH66" s="27"/>
      <c r="AI66" s="27"/>
      <c r="AJ66" s="27"/>
      <c r="AK66" s="27"/>
      <c r="AM66" s="65"/>
      <c r="AN66" s="66">
        <v>5</v>
      </c>
      <c r="AO66" s="66">
        <v>25</v>
      </c>
      <c r="AP66" s="66">
        <v>35</v>
      </c>
      <c r="AQ66" s="66">
        <v>45</v>
      </c>
      <c r="AR66" s="66">
        <v>55</v>
      </c>
      <c r="AS66" s="66">
        <v>65</v>
      </c>
      <c r="AT66" s="67">
        <v>75</v>
      </c>
    </row>
    <row r="67" spans="28:46" x14ac:dyDescent="0.25">
      <c r="AB67" s="29"/>
      <c r="AC67" s="29"/>
      <c r="AD67" s="27"/>
      <c r="AE67" s="27"/>
      <c r="AF67" s="27"/>
      <c r="AG67" s="27"/>
      <c r="AH67" s="27"/>
      <c r="AI67" s="27"/>
      <c r="AJ67" s="27"/>
      <c r="AK67" s="27"/>
      <c r="AM67" s="68">
        <v>0</v>
      </c>
      <c r="AN67" s="69" t="s">
        <v>71</v>
      </c>
      <c r="AO67" s="69" t="s">
        <v>72</v>
      </c>
      <c r="AP67" s="69" t="s">
        <v>73</v>
      </c>
      <c r="AQ67" s="69" t="s">
        <v>74</v>
      </c>
      <c r="AR67" s="69" t="s">
        <v>75</v>
      </c>
      <c r="AS67" s="69" t="s">
        <v>76</v>
      </c>
      <c r="AT67" s="70" t="s">
        <v>92</v>
      </c>
    </row>
    <row r="68" spans="28:46" ht="15.75" thickBot="1" x14ac:dyDescent="0.3">
      <c r="AB68" s="29"/>
      <c r="AC68" s="29"/>
      <c r="AD68" s="27"/>
      <c r="AE68" s="27"/>
      <c r="AF68" s="27"/>
      <c r="AG68" s="27"/>
      <c r="AH68" s="27"/>
      <c r="AI68" s="27"/>
      <c r="AJ68" s="27"/>
      <c r="AK68" s="27"/>
      <c r="AL68" s="128" t="s">
        <v>64</v>
      </c>
      <c r="AM68" s="68">
        <v>10</v>
      </c>
      <c r="AN68" s="69" t="s">
        <v>71</v>
      </c>
      <c r="AO68" s="69" t="s">
        <v>72</v>
      </c>
      <c r="AP68" s="69" t="s">
        <v>73</v>
      </c>
      <c r="AQ68" s="69" t="s">
        <v>74</v>
      </c>
      <c r="AR68" s="69" t="s">
        <v>75</v>
      </c>
      <c r="AS68" s="69" t="s">
        <v>76</v>
      </c>
      <c r="AT68" s="70" t="s">
        <v>92</v>
      </c>
    </row>
    <row r="69" spans="28:46" ht="24" thickBot="1" x14ac:dyDescent="0.3">
      <c r="AB69" s="29"/>
      <c r="AC69" s="129" t="s">
        <v>65</v>
      </c>
      <c r="AD69" s="130"/>
      <c r="AE69" s="131"/>
      <c r="AF69" s="27"/>
      <c r="AG69" s="27"/>
      <c r="AH69" s="132" t="s">
        <v>65</v>
      </c>
      <c r="AI69" s="133"/>
      <c r="AJ69" s="134"/>
      <c r="AK69" s="27"/>
      <c r="AL69" s="128"/>
      <c r="AM69" s="68">
        <v>25</v>
      </c>
      <c r="AN69" s="69" t="s">
        <v>71</v>
      </c>
      <c r="AO69" s="69" t="s">
        <v>72</v>
      </c>
      <c r="AP69" s="69" t="s">
        <v>77</v>
      </c>
      <c r="AQ69" s="69" t="s">
        <v>74</v>
      </c>
      <c r="AR69" s="69" t="s">
        <v>75</v>
      </c>
      <c r="AS69" s="69" t="s">
        <v>76</v>
      </c>
      <c r="AT69" s="70" t="s">
        <v>92</v>
      </c>
    </row>
    <row r="70" spans="28:46" ht="15.75" thickTop="1" x14ac:dyDescent="0.25">
      <c r="AB70" s="29"/>
      <c r="AC70" s="135" t="str">
        <f>INDEX(AN67:AT73,AM64,AN64)</f>
        <v>Le pourcentage de pertes peut-être encore amélioré. Continuer à écarter le jeu sur les extérieurs. Ne dribblez que s'il n'y a pas de solution de passe vers l'avant et que l'espace est libre. Varier vitesses et directions pour vous démarquer. Certains choix de passes peuvent être réalisés plus vite et ne tirez qu'en position favorable !</v>
      </c>
      <c r="AD70" s="135"/>
      <c r="AE70" s="135"/>
      <c r="AF70" s="136"/>
      <c r="AG70" s="138" t="str">
        <f>INDEX(AN67:AT73,AO64,AP64)</f>
        <v>Encore trop de pertes de balles, passez davantage par les côtés. Attrapez la balle et courrez sans dribbler. Ne dribblez que s'il n'y a pas de solution de passe vers l'avant et que l'espace est libre. Varier vitesses et directions pour vous démarquer. Ne tenter pas de passes impossibles. Efficacité au tir intéressante</v>
      </c>
      <c r="AH70" s="139"/>
      <c r="AI70" s="139"/>
      <c r="AJ70" s="139"/>
      <c r="AK70" s="27"/>
      <c r="AL70" s="128"/>
      <c r="AM70" s="68">
        <v>35</v>
      </c>
      <c r="AN70" s="69" t="s">
        <v>78</v>
      </c>
      <c r="AO70" s="69" t="s">
        <v>72</v>
      </c>
      <c r="AP70" s="69" t="s">
        <v>73</v>
      </c>
      <c r="AQ70" s="69" t="s">
        <v>74</v>
      </c>
      <c r="AR70" s="69" t="s">
        <v>75</v>
      </c>
      <c r="AS70" s="69" t="s">
        <v>79</v>
      </c>
      <c r="AT70" s="70" t="s">
        <v>92</v>
      </c>
    </row>
    <row r="71" spans="28:46" x14ac:dyDescent="0.25">
      <c r="AB71" s="29"/>
      <c r="AC71" s="135"/>
      <c r="AD71" s="135"/>
      <c r="AE71" s="135"/>
      <c r="AF71" s="135"/>
      <c r="AG71" s="139"/>
      <c r="AH71" s="139"/>
      <c r="AI71" s="139"/>
      <c r="AJ71" s="139"/>
      <c r="AK71" s="27"/>
      <c r="AL71" s="128"/>
      <c r="AM71" s="68">
        <v>45</v>
      </c>
      <c r="AN71" s="69" t="s">
        <v>80</v>
      </c>
      <c r="AO71" s="69" t="s">
        <v>81</v>
      </c>
      <c r="AP71" s="69" t="s">
        <v>82</v>
      </c>
      <c r="AQ71" s="69" t="s">
        <v>83</v>
      </c>
      <c r="AR71" s="69" t="s">
        <v>84</v>
      </c>
      <c r="AS71" s="69" t="s">
        <v>85</v>
      </c>
      <c r="AT71" s="70" t="s">
        <v>92</v>
      </c>
    </row>
    <row r="72" spans="28:46" x14ac:dyDescent="0.25">
      <c r="AB72" s="29"/>
      <c r="AC72" s="135"/>
      <c r="AD72" s="135"/>
      <c r="AE72" s="135"/>
      <c r="AF72" s="135"/>
      <c r="AG72" s="139"/>
      <c r="AH72" s="139"/>
      <c r="AI72" s="139"/>
      <c r="AJ72" s="139"/>
      <c r="AK72" s="27"/>
      <c r="AL72" s="128"/>
      <c r="AM72" s="68">
        <v>55</v>
      </c>
      <c r="AN72" s="69" t="s">
        <v>80</v>
      </c>
      <c r="AO72" s="69" t="s">
        <v>81</v>
      </c>
      <c r="AP72" s="69" t="s">
        <v>82</v>
      </c>
      <c r="AQ72" s="69" t="s">
        <v>83</v>
      </c>
      <c r="AR72" s="69" t="s">
        <v>84</v>
      </c>
      <c r="AS72" s="69" t="s">
        <v>85</v>
      </c>
      <c r="AT72" s="70" t="s">
        <v>92</v>
      </c>
    </row>
    <row r="73" spans="28:46" ht="15.75" thickBot="1" x14ac:dyDescent="0.3">
      <c r="AB73" s="29"/>
      <c r="AC73" s="135"/>
      <c r="AD73" s="135"/>
      <c r="AE73" s="135"/>
      <c r="AF73" s="135"/>
      <c r="AG73" s="139"/>
      <c r="AH73" s="139"/>
      <c r="AI73" s="139"/>
      <c r="AJ73" s="139"/>
      <c r="AK73" s="27"/>
      <c r="AL73" s="128"/>
      <c r="AM73" s="71">
        <v>65</v>
      </c>
      <c r="AN73" s="72" t="s">
        <v>86</v>
      </c>
      <c r="AO73" s="72" t="s">
        <v>87</v>
      </c>
      <c r="AP73" s="72" t="s">
        <v>88</v>
      </c>
      <c r="AQ73" s="72" t="s">
        <v>89</v>
      </c>
      <c r="AR73" s="72" t="s">
        <v>90</v>
      </c>
      <c r="AS73" s="72" t="s">
        <v>91</v>
      </c>
      <c r="AT73" s="73" t="s">
        <v>92</v>
      </c>
    </row>
    <row r="74" spans="28:46" x14ac:dyDescent="0.25">
      <c r="AB74" s="29"/>
      <c r="AC74" s="135"/>
      <c r="AD74" s="135"/>
      <c r="AE74" s="135"/>
      <c r="AF74" s="135"/>
      <c r="AG74" s="139"/>
      <c r="AH74" s="139"/>
      <c r="AI74" s="139"/>
      <c r="AJ74" s="139"/>
      <c r="AK74" s="27"/>
      <c r="AN74" s="69"/>
      <c r="AO74" s="69"/>
      <c r="AP74" s="69"/>
      <c r="AQ74" s="69"/>
      <c r="AR74" s="69"/>
      <c r="AS74" s="69"/>
      <c r="AT74" s="69"/>
    </row>
    <row r="75" spans="28:46" x14ac:dyDescent="0.25">
      <c r="AB75" s="29"/>
      <c r="AC75" s="135"/>
      <c r="AD75" s="135"/>
      <c r="AE75" s="135"/>
      <c r="AF75" s="135"/>
      <c r="AG75" s="139"/>
      <c r="AH75" s="139"/>
      <c r="AI75" s="139"/>
      <c r="AJ75" s="139"/>
      <c r="AK75" s="27"/>
      <c r="AN75" s="69"/>
      <c r="AO75" s="69"/>
      <c r="AP75" s="69"/>
      <c r="AQ75" s="69"/>
      <c r="AR75" s="69"/>
      <c r="AS75" s="69"/>
      <c r="AT75" s="69"/>
    </row>
    <row r="76" spans="28:46" x14ac:dyDescent="0.25">
      <c r="AB76" s="29"/>
      <c r="AC76" s="135"/>
      <c r="AD76" s="135"/>
      <c r="AE76" s="135"/>
      <c r="AF76" s="135"/>
      <c r="AG76" s="139"/>
      <c r="AH76" s="139"/>
      <c r="AI76" s="139"/>
      <c r="AJ76" s="139"/>
      <c r="AK76" s="27"/>
      <c r="AN76" s="69"/>
      <c r="AO76" s="69"/>
      <c r="AP76" s="69"/>
      <c r="AQ76" s="69"/>
      <c r="AR76" s="69"/>
      <c r="AS76" s="69"/>
      <c r="AT76" s="69"/>
    </row>
    <row r="77" spans="28:46" x14ac:dyDescent="0.25">
      <c r="AB77" s="29"/>
      <c r="AC77" s="135"/>
      <c r="AD77" s="135"/>
      <c r="AE77" s="135"/>
      <c r="AF77" s="135"/>
      <c r="AG77" s="139"/>
      <c r="AH77" s="139"/>
      <c r="AI77" s="139"/>
      <c r="AJ77" s="139"/>
      <c r="AK77" s="27"/>
      <c r="AN77" s="69"/>
      <c r="AO77" s="69"/>
      <c r="AP77" s="69"/>
      <c r="AQ77" s="69"/>
      <c r="AR77" s="69"/>
      <c r="AS77" s="69"/>
      <c r="AT77" s="69"/>
    </row>
    <row r="78" spans="28:46" ht="59.25" customHeight="1" thickBot="1" x14ac:dyDescent="0.3">
      <c r="AB78" s="29"/>
      <c r="AC78" s="137"/>
      <c r="AD78" s="137"/>
      <c r="AE78" s="137"/>
      <c r="AF78" s="137"/>
      <c r="AG78" s="140"/>
      <c r="AH78" s="140"/>
      <c r="AI78" s="140"/>
      <c r="AJ78" s="140"/>
      <c r="AK78" s="27"/>
      <c r="AM78" s="2" t="e">
        <f>si</f>
        <v>#NAME?</v>
      </c>
      <c r="AN78" s="69"/>
      <c r="AO78" s="69"/>
      <c r="AP78" s="69"/>
      <c r="AQ78" s="69"/>
      <c r="AR78" s="69"/>
      <c r="AS78" s="69"/>
      <c r="AT78" s="69"/>
    </row>
    <row r="79" spans="28:46" ht="14.25" customHeight="1" thickTop="1" x14ac:dyDescent="0.25">
      <c r="AB79" s="29"/>
      <c r="AC79" s="29"/>
      <c r="AD79" s="27"/>
      <c r="AE79" s="27"/>
      <c r="AF79" s="27"/>
      <c r="AG79" s="27"/>
      <c r="AH79" s="27"/>
      <c r="AI79" s="27"/>
      <c r="AJ79" s="27"/>
      <c r="AK79" s="27"/>
      <c r="AN79" s="69"/>
      <c r="AO79" s="69"/>
      <c r="AP79" s="69"/>
      <c r="AQ79" s="69"/>
      <c r="AR79" s="69"/>
      <c r="AS79" s="69"/>
      <c r="AT79" s="69"/>
    </row>
    <row r="80" spans="28:46" ht="14.25" customHeight="1" x14ac:dyDescent="0.25">
      <c r="AB80" s="29"/>
      <c r="AC80" s="29"/>
      <c r="AD80" s="27"/>
      <c r="AE80" s="27"/>
      <c r="AF80" s="27"/>
      <c r="AG80" s="27"/>
      <c r="AH80" s="27"/>
      <c r="AI80" s="27"/>
      <c r="AJ80" s="27"/>
      <c r="AK80" s="27"/>
      <c r="AN80" s="69"/>
      <c r="AO80" s="69"/>
      <c r="AP80" s="69"/>
      <c r="AQ80" s="69"/>
      <c r="AR80" s="69"/>
      <c r="AS80" s="69"/>
      <c r="AT80" s="69"/>
    </row>
    <row r="81" spans="28:46" ht="18.75" x14ac:dyDescent="0.25">
      <c r="AB81" s="11"/>
      <c r="AC81" s="122" t="s">
        <v>0</v>
      </c>
      <c r="AD81" s="122"/>
      <c r="AE81" s="122"/>
      <c r="AF81" s="122"/>
      <c r="AG81" s="122"/>
      <c r="AH81" s="122"/>
      <c r="AI81" s="122"/>
      <c r="AJ81" s="122"/>
      <c r="AK81" s="11"/>
      <c r="AN81" s="69"/>
      <c r="AO81" s="69"/>
      <c r="AP81" s="69"/>
      <c r="AQ81" s="69"/>
      <c r="AR81" s="69"/>
      <c r="AS81" s="69"/>
      <c r="AT81" s="69"/>
    </row>
    <row r="82" spans="28:46" x14ac:dyDescent="0.25">
      <c r="AN82" s="69"/>
      <c r="AO82" s="69"/>
      <c r="AP82" s="69"/>
      <c r="AQ82" s="69"/>
      <c r="AR82" s="69"/>
      <c r="AS82" s="69"/>
      <c r="AT82" s="69"/>
    </row>
  </sheetData>
  <sheetProtection algorithmName="SHA-512" hashValue="D0iGNqHSoR1WAJs02rfO0+bHiv/CnEMQFV0gXfx9/XVu0/PT9OOEPQgK1lL4x4OB7mIIFhUuz4jtJcE+wn6jdQ==" saltValue="E8vm8QtUwKggwiHVltUowg==" spinCount="100000" sheet="1" objects="1" scenarios="1"/>
  <mergeCells count="55">
    <mergeCell ref="AT42:AU42"/>
    <mergeCell ref="AC81:AJ81"/>
    <mergeCell ref="AM62:AN62"/>
    <mergeCell ref="AO62:AP62"/>
    <mergeCell ref="AC63:AE63"/>
    <mergeCell ref="AH63:AJ63"/>
    <mergeCell ref="AN65:AS65"/>
    <mergeCell ref="AL68:AL73"/>
    <mergeCell ref="AC69:AE69"/>
    <mergeCell ref="AH69:AJ69"/>
    <mergeCell ref="AC70:AF78"/>
    <mergeCell ref="AG70:AJ78"/>
    <mergeCell ref="AC51:AE51"/>
    <mergeCell ref="AH51:AJ51"/>
    <mergeCell ref="AC36:AC37"/>
    <mergeCell ref="AD36:AF36"/>
    <mergeCell ref="AG36:AJ36"/>
    <mergeCell ref="AD37:AF37"/>
    <mergeCell ref="AG37:AJ37"/>
    <mergeCell ref="AB39:AK39"/>
    <mergeCell ref="AC41:AD41"/>
    <mergeCell ref="AH41:AI41"/>
    <mergeCell ref="AC42:AD42"/>
    <mergeCell ref="AF42:AG42"/>
    <mergeCell ref="AE30:AH30"/>
    <mergeCell ref="AE31:AF31"/>
    <mergeCell ref="AG31:AH31"/>
    <mergeCell ref="AC33:AJ33"/>
    <mergeCell ref="AC34:AC35"/>
    <mergeCell ref="AD34:AF34"/>
    <mergeCell ref="AG34:AJ34"/>
    <mergeCell ref="AD35:AF35"/>
    <mergeCell ref="AG35:AJ35"/>
    <mergeCell ref="AC20:AE20"/>
    <mergeCell ref="AH20:AJ20"/>
    <mergeCell ref="AB22:AK22"/>
    <mergeCell ref="AE24:AH24"/>
    <mergeCell ref="AE25:AF25"/>
    <mergeCell ref="AG25:AH25"/>
    <mergeCell ref="AC16:AE16"/>
    <mergeCell ref="AH16:AJ16"/>
    <mergeCell ref="AC17:AE17"/>
    <mergeCell ref="AF17:AG19"/>
    <mergeCell ref="AH17:AJ17"/>
    <mergeCell ref="AC18:AE18"/>
    <mergeCell ref="AH18:AJ18"/>
    <mergeCell ref="AC19:AE19"/>
    <mergeCell ref="AH19:AJ19"/>
    <mergeCell ref="AC12:AE12"/>
    <mergeCell ref="AH12:AJ12"/>
    <mergeCell ref="AC1:AJ2"/>
    <mergeCell ref="AE8:AF8"/>
    <mergeCell ref="AG8:AH8"/>
    <mergeCell ref="AC10:AD10"/>
    <mergeCell ref="AH10:AI10"/>
  </mergeCells>
  <conditionalFormatting sqref="AG25 AE25">
    <cfRule type="expression" dxfId="14" priority="5">
      <formula>$AQ$25&gt;1</formula>
    </cfRule>
  </conditionalFormatting>
  <conditionalFormatting sqref="AC51:AE51">
    <cfRule type="cellIs" dxfId="13" priority="4" operator="equal">
      <formula>"Objectif non atteint"</formula>
    </cfRule>
  </conditionalFormatting>
  <conditionalFormatting sqref="AH51:AJ51">
    <cfRule type="cellIs" dxfId="12" priority="3" operator="equal">
      <formula>"Objectif non atteint"</formula>
    </cfRule>
  </conditionalFormatting>
  <conditionalFormatting sqref="AC63:AE63">
    <cfRule type="cellIs" dxfId="11" priority="2" operator="equal">
      <formula>"Objectif non atteint"</formula>
    </cfRule>
  </conditionalFormatting>
  <conditionalFormatting sqref="AH63:AJ63">
    <cfRule type="containsText" dxfId="10" priority="1" operator="containsText" text="Objectif non atteint">
      <formula>NOT(ISERROR(SEARCH("Objectif non atteint",AH63)))</formula>
    </cfRule>
  </conditionalFormatting>
  <dataValidations count="6">
    <dataValidation type="list" allowBlank="1" showInputMessage="1" showErrorMessage="1" sqref="AD13:AD14 AI13:AI14" xr:uid="{B86330DD-1BF7-4971-9052-38FE6BDB0B76}">
      <formula1>$AP$5:$AP$24</formula1>
    </dataValidation>
    <dataValidation type="list" allowBlank="1" showInputMessage="1" showErrorMessage="1" sqref="AE10 AJ10" xr:uid="{2D31017F-533C-4C51-BFA8-CCD0ED801DC0}">
      <formula1>$AN$2:$AN$9</formula1>
    </dataValidation>
    <dataValidation type="list" allowBlank="1" showInputMessage="1" showErrorMessage="1" sqref="AD34:AF37 AC16:AE20 AH16:AJ20" xr:uid="{D59B85DB-4D73-4100-B223-872BEEED7948}">
      <formula1>INDIRECT($AG$8)</formula1>
    </dataValidation>
    <dataValidation type="list" allowBlank="1" showInputMessage="1" showErrorMessage="1" sqref="AH28:AK28 AB28:AE28" xr:uid="{4C0DA0A8-C3A3-43A2-AA37-8EBD4FF0584F}">
      <formula1>$AO$20:$AO$29</formula1>
    </dataValidation>
    <dataValidation type="list" allowBlank="1" showInputMessage="1" showErrorMessage="1" sqref="AG34:AJ35" xr:uid="{14029EA9-DFE8-40C6-AD25-569010B2CB58}">
      <formula1>$AP$33:$AP$35</formula1>
    </dataValidation>
    <dataValidation type="list" allowBlank="1" showInputMessage="1" showErrorMessage="1" sqref="AG36:AG37" xr:uid="{AE7A6AA0-B1EC-41E2-94D2-D91A866DEDCC}">
      <formula1>$AP$33:$AP$36</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C9436AE-18AA-47FD-9A12-A44030C55C35}">
          <x14:formula1>
            <xm:f>Parametres!$A$1:$B$1</xm:f>
          </x14:formula1>
          <xm:sqref>AG8:AH8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14D68-9ED2-4C27-BE4C-62B6EF49B5C3}">
  <sheetPr>
    <tabColor theme="0"/>
  </sheetPr>
  <dimension ref="A1:AU82"/>
  <sheetViews>
    <sheetView topLeftCell="AB1" zoomScale="75" zoomScaleNormal="75" workbookViewId="0">
      <selection activeCell="AL1" sqref="AL1:XFD1048576"/>
    </sheetView>
  </sheetViews>
  <sheetFormatPr baseColWidth="10" defaultColWidth="0" defaultRowHeight="15" customHeight="1" zeroHeight="1" x14ac:dyDescent="0.25"/>
  <cols>
    <col min="1" max="1" width="11.42578125" style="2" hidden="1" customWidth="1"/>
    <col min="2" max="2" width="34.28515625" style="2" hidden="1" customWidth="1"/>
    <col min="3" max="3" width="19" style="2" hidden="1" customWidth="1"/>
    <col min="4" max="27" width="11.42578125" style="2" hidden="1" customWidth="1"/>
    <col min="28" max="28" width="1.85546875" style="9" customWidth="1"/>
    <col min="29" max="29" width="12.7109375" style="9" customWidth="1"/>
    <col min="30" max="31" width="12.7109375" style="16" customWidth="1"/>
    <col min="32" max="33" width="6.7109375" style="16" customWidth="1"/>
    <col min="34" max="36" width="12.7109375" style="16" customWidth="1"/>
    <col min="37" max="37" width="1.85546875" style="16" customWidth="1"/>
    <col min="38" max="39" width="15" style="2" hidden="1" customWidth="1"/>
    <col min="40" max="47" width="0" style="7" hidden="1" customWidth="1"/>
    <col min="48" max="16384" width="15" style="7" hidden="1"/>
  </cols>
  <sheetData>
    <row r="1" spans="1:42" ht="30" customHeight="1" x14ac:dyDescent="0.25">
      <c r="A1" s="6" t="s">
        <v>29</v>
      </c>
      <c r="B1" s="6" t="s">
        <v>1</v>
      </c>
      <c r="C1" s="6" t="s">
        <v>2</v>
      </c>
      <c r="D1" s="6" t="s">
        <v>3</v>
      </c>
      <c r="E1" s="6" t="s">
        <v>28</v>
      </c>
      <c r="F1" s="6" t="s">
        <v>57</v>
      </c>
      <c r="G1" s="6" t="s">
        <v>97</v>
      </c>
      <c r="H1" s="6" t="s">
        <v>98</v>
      </c>
      <c r="I1" s="6" t="s">
        <v>99</v>
      </c>
      <c r="J1" s="6"/>
      <c r="K1" s="6"/>
      <c r="L1" s="6"/>
      <c r="M1" s="6"/>
      <c r="N1" s="6"/>
      <c r="O1" s="6"/>
      <c r="P1" s="6"/>
      <c r="Q1" s="6"/>
      <c r="R1" s="6"/>
      <c r="S1" s="6"/>
      <c r="T1" s="7"/>
      <c r="U1" s="7"/>
      <c r="V1" s="7"/>
      <c r="W1" s="7"/>
      <c r="X1" s="7"/>
      <c r="Y1" s="7"/>
      <c r="Z1" s="7"/>
      <c r="AA1" s="8"/>
      <c r="AB1" s="24"/>
      <c r="AC1" s="116" t="s">
        <v>6</v>
      </c>
      <c r="AD1" s="116"/>
      <c r="AE1" s="116"/>
      <c r="AF1" s="116"/>
      <c r="AG1" s="116"/>
      <c r="AH1" s="116"/>
      <c r="AI1" s="116"/>
      <c r="AJ1" s="116"/>
      <c r="AK1" s="25"/>
      <c r="AL1" s="25"/>
      <c r="AM1" s="7"/>
      <c r="AN1" s="7" t="s">
        <v>3</v>
      </c>
    </row>
    <row r="2" spans="1:42" ht="30" customHeight="1" x14ac:dyDescent="0.25">
      <c r="A2" s="5" t="str">
        <f>$AG$8</f>
        <v>D_3ème</v>
      </c>
      <c r="B2" s="5" t="str">
        <f>AC16</f>
        <v>Elève 1</v>
      </c>
      <c r="C2" s="5" t="str">
        <f>IF(D2&gt;4,"Club B","Club A")</f>
        <v>Club B</v>
      </c>
      <c r="D2" s="5">
        <f>$AE$10</f>
        <v>7</v>
      </c>
      <c r="E2" s="5">
        <f>$AC$44</f>
        <v>72.727272727272734</v>
      </c>
      <c r="F2" s="5">
        <f>$AC$47</f>
        <v>25</v>
      </c>
      <c r="G2" s="5">
        <f>IF($AE$31&gt;$AG$31,3,IF($AE$31=$AG$31,2,1))</f>
        <v>1</v>
      </c>
      <c r="H2" s="5" t="s">
        <v>100</v>
      </c>
      <c r="I2" s="5" t="s">
        <v>100</v>
      </c>
      <c r="J2" s="5"/>
      <c r="K2" s="5"/>
      <c r="L2" s="5"/>
      <c r="M2" s="5"/>
      <c r="N2" s="5"/>
      <c r="O2" s="5"/>
      <c r="P2" s="5"/>
      <c r="Q2" s="5"/>
      <c r="R2" s="5"/>
      <c r="S2" s="5"/>
      <c r="AB2" s="26"/>
      <c r="AC2" s="116"/>
      <c r="AD2" s="116"/>
      <c r="AE2" s="116"/>
      <c r="AF2" s="116"/>
      <c r="AG2" s="116"/>
      <c r="AH2" s="116"/>
      <c r="AI2" s="116"/>
      <c r="AJ2" s="116"/>
      <c r="AK2" s="27"/>
      <c r="AL2" s="7"/>
      <c r="AM2" s="7"/>
      <c r="AN2" s="7">
        <v>1</v>
      </c>
    </row>
    <row r="3" spans="1:42" ht="30" customHeight="1" x14ac:dyDescent="0.25">
      <c r="A3" s="5" t="str">
        <f t="shared" ref="A3:A15" si="0">$AG$8</f>
        <v>D_3ème</v>
      </c>
      <c r="B3" s="5" t="str">
        <f t="shared" ref="B3:B6" si="1">AC17</f>
        <v>Elève  6</v>
      </c>
      <c r="C3" s="5" t="str">
        <f t="shared" ref="C3:C11" si="2">IF(D3&gt;4,"Club B","Club A")</f>
        <v>Club B</v>
      </c>
      <c r="D3" s="5">
        <f t="shared" ref="D3:D6" si="3">$AE$10</f>
        <v>7</v>
      </c>
      <c r="E3" s="5">
        <f t="shared" ref="E3:E6" si="4">$AC$44</f>
        <v>72.727272727272734</v>
      </c>
      <c r="F3" s="5">
        <f t="shared" ref="F3:F6" si="5">$AC$47</f>
        <v>25</v>
      </c>
      <c r="G3" s="5">
        <f t="shared" ref="G3:G6" si="6">IF($AE$31&gt;$AG$31,3,IF($AE$31=$AG$31,2,1))</f>
        <v>1</v>
      </c>
      <c r="H3" s="5" t="s">
        <v>100</v>
      </c>
      <c r="I3" s="5" t="s">
        <v>100</v>
      </c>
      <c r="J3" s="5"/>
      <c r="K3" s="5"/>
      <c r="L3" s="5"/>
      <c r="M3" s="5"/>
      <c r="N3" s="5"/>
      <c r="O3" s="5"/>
      <c r="P3" s="5"/>
      <c r="Q3" s="5"/>
      <c r="R3" s="5"/>
      <c r="S3" s="5"/>
      <c r="AB3" s="26"/>
      <c r="AC3" s="26"/>
      <c r="AD3" s="28"/>
      <c r="AE3" s="28"/>
      <c r="AF3" s="28"/>
      <c r="AG3" s="26"/>
      <c r="AH3" s="29"/>
      <c r="AI3" s="29"/>
      <c r="AJ3" s="27"/>
      <c r="AK3" s="27"/>
      <c r="AL3" s="7"/>
      <c r="AM3" s="7"/>
      <c r="AN3" s="7">
        <v>2</v>
      </c>
    </row>
    <row r="4" spans="1:42" ht="30" customHeight="1" x14ac:dyDescent="0.25">
      <c r="A4" s="5" t="str">
        <f t="shared" si="0"/>
        <v>D_3ème</v>
      </c>
      <c r="B4" s="5" t="str">
        <f t="shared" si="1"/>
        <v>Elève  6</v>
      </c>
      <c r="C4" s="5" t="str">
        <f t="shared" si="2"/>
        <v>Club B</v>
      </c>
      <c r="D4" s="5">
        <f t="shared" si="3"/>
        <v>7</v>
      </c>
      <c r="E4" s="5">
        <f t="shared" si="4"/>
        <v>72.727272727272734</v>
      </c>
      <c r="F4" s="5">
        <f t="shared" si="5"/>
        <v>25</v>
      </c>
      <c r="G4" s="5">
        <f t="shared" si="6"/>
        <v>1</v>
      </c>
      <c r="H4" s="5" t="s">
        <v>100</v>
      </c>
      <c r="I4" s="5" t="s">
        <v>100</v>
      </c>
      <c r="J4" s="5"/>
      <c r="K4" s="5"/>
      <c r="L4" s="5"/>
      <c r="M4" s="5"/>
      <c r="N4" s="5"/>
      <c r="O4" s="5"/>
      <c r="P4" s="5"/>
      <c r="Q4" s="5"/>
      <c r="R4" s="5"/>
      <c r="S4" s="5"/>
      <c r="AB4" s="26"/>
      <c r="AC4" s="26"/>
      <c r="AD4" s="28"/>
      <c r="AE4" s="28"/>
      <c r="AF4" s="28"/>
      <c r="AG4" s="26"/>
      <c r="AH4" s="29"/>
      <c r="AI4" s="29"/>
      <c r="AJ4" s="27"/>
      <c r="AK4" s="27"/>
      <c r="AL4" s="7"/>
      <c r="AM4" s="7"/>
      <c r="AN4" s="7">
        <v>3</v>
      </c>
      <c r="AP4" s="7" t="s">
        <v>95</v>
      </c>
    </row>
    <row r="5" spans="1:42" ht="30" customHeight="1" x14ac:dyDescent="0.25">
      <c r="A5" s="5" t="str">
        <f t="shared" si="0"/>
        <v>D_3ème</v>
      </c>
      <c r="B5" s="5" t="str">
        <f t="shared" si="1"/>
        <v>Elève  6</v>
      </c>
      <c r="C5" s="5" t="str">
        <f t="shared" si="2"/>
        <v>Club B</v>
      </c>
      <c r="D5" s="5">
        <f t="shared" si="3"/>
        <v>7</v>
      </c>
      <c r="E5" s="5">
        <f t="shared" si="4"/>
        <v>72.727272727272734</v>
      </c>
      <c r="F5" s="5">
        <f t="shared" si="5"/>
        <v>25</v>
      </c>
      <c r="G5" s="5">
        <f t="shared" si="6"/>
        <v>1</v>
      </c>
      <c r="H5" s="5" t="s">
        <v>100</v>
      </c>
      <c r="I5" s="5" t="s">
        <v>100</v>
      </c>
      <c r="J5" s="5"/>
      <c r="K5" s="5"/>
      <c r="L5" s="5"/>
      <c r="M5" s="5"/>
      <c r="N5" s="5"/>
      <c r="O5" s="5"/>
      <c r="P5" s="5"/>
      <c r="Q5" s="5"/>
      <c r="R5" s="5"/>
      <c r="S5" s="5"/>
      <c r="AB5" s="26"/>
      <c r="AC5" s="26"/>
      <c r="AD5" s="28"/>
      <c r="AE5" s="28"/>
      <c r="AF5" s="28"/>
      <c r="AG5" s="26"/>
      <c r="AH5" s="29"/>
      <c r="AI5" s="29"/>
      <c r="AJ5" s="27"/>
      <c r="AK5" s="27"/>
      <c r="AL5" s="7"/>
      <c r="AM5" s="7"/>
      <c r="AN5" s="7">
        <v>4</v>
      </c>
      <c r="AP5" s="7">
        <v>5</v>
      </c>
    </row>
    <row r="6" spans="1:42" ht="30" customHeight="1" x14ac:dyDescent="0.25">
      <c r="A6" s="5" t="str">
        <f t="shared" si="0"/>
        <v>D_3ème</v>
      </c>
      <c r="B6" s="5" t="str">
        <f t="shared" si="1"/>
        <v>Elève  6</v>
      </c>
      <c r="C6" s="5" t="str">
        <f t="shared" si="2"/>
        <v>Club B</v>
      </c>
      <c r="D6" s="5">
        <f t="shared" si="3"/>
        <v>7</v>
      </c>
      <c r="E6" s="5">
        <f t="shared" si="4"/>
        <v>72.727272727272734</v>
      </c>
      <c r="F6" s="5">
        <f t="shared" si="5"/>
        <v>25</v>
      </c>
      <c r="G6" s="5">
        <f t="shared" si="6"/>
        <v>1</v>
      </c>
      <c r="H6" s="5" t="s">
        <v>100</v>
      </c>
      <c r="I6" s="5" t="s">
        <v>100</v>
      </c>
      <c r="J6" s="5"/>
      <c r="K6" s="5"/>
      <c r="L6" s="5"/>
      <c r="M6" s="5"/>
      <c r="N6" s="5"/>
      <c r="O6" s="5"/>
      <c r="P6" s="5"/>
      <c r="Q6" s="5"/>
      <c r="R6" s="5"/>
      <c r="S6" s="5"/>
      <c r="AB6" s="26"/>
      <c r="AC6" s="26"/>
      <c r="AD6" s="30"/>
      <c r="AE6" s="31"/>
      <c r="AF6" s="32"/>
      <c r="AG6" s="32"/>
      <c r="AH6" s="29"/>
      <c r="AI6" s="29"/>
      <c r="AJ6" s="27"/>
      <c r="AK6" s="27"/>
      <c r="AL6" s="7"/>
      <c r="AM6" s="7"/>
      <c r="AN6" s="7">
        <v>5</v>
      </c>
      <c r="AP6" s="7">
        <v>10</v>
      </c>
    </row>
    <row r="7" spans="1:42" ht="30" customHeight="1" x14ac:dyDescent="0.25">
      <c r="A7" s="5" t="str">
        <f t="shared" si="0"/>
        <v>D_3ème</v>
      </c>
      <c r="B7" s="5" t="str">
        <f>AH16</f>
        <v>Elève  6</v>
      </c>
      <c r="C7" s="5" t="str">
        <f t="shared" si="2"/>
        <v>Club A</v>
      </c>
      <c r="D7" s="5">
        <f>$AJ$10</f>
        <v>4</v>
      </c>
      <c r="E7" s="5">
        <f>$AF$44</f>
        <v>57.142857142857146</v>
      </c>
      <c r="F7" s="5">
        <f>$AF$47</f>
        <v>50</v>
      </c>
      <c r="G7" s="5">
        <f>IF($AE$31&lt;$AG$31,3,IF($AE$31=$AG$31,2,1))</f>
        <v>3</v>
      </c>
      <c r="H7" s="5" t="s">
        <v>100</v>
      </c>
      <c r="I7" s="5" t="s">
        <v>100</v>
      </c>
      <c r="J7" s="5"/>
      <c r="K7" s="5"/>
      <c r="L7" s="5"/>
      <c r="M7" s="5"/>
      <c r="N7" s="5"/>
      <c r="O7" s="5"/>
      <c r="P7" s="5"/>
      <c r="Q7" s="5"/>
      <c r="R7" s="5"/>
      <c r="S7" s="5"/>
      <c r="AB7" s="26"/>
      <c r="AC7" s="26"/>
      <c r="AD7" s="28"/>
      <c r="AE7" s="33"/>
      <c r="AF7" s="28"/>
      <c r="AG7" s="28"/>
      <c r="AH7" s="29"/>
      <c r="AI7" s="29"/>
      <c r="AJ7" s="27"/>
      <c r="AK7" s="27"/>
      <c r="AL7" s="7"/>
      <c r="AM7" s="7"/>
      <c r="AN7" s="7">
        <v>6</v>
      </c>
      <c r="AP7" s="7">
        <v>15</v>
      </c>
    </row>
    <row r="8" spans="1:42" ht="30" customHeight="1" x14ac:dyDescent="0.25">
      <c r="A8" s="5" t="str">
        <f t="shared" si="0"/>
        <v>D_3ème</v>
      </c>
      <c r="B8" s="5" t="str">
        <f t="shared" ref="B8:B11" si="7">AH17</f>
        <v>Elève 4</v>
      </c>
      <c r="C8" s="5" t="str">
        <f t="shared" si="2"/>
        <v>Club A</v>
      </c>
      <c r="D8" s="5">
        <f t="shared" ref="D8:D11" si="8">$AJ$10</f>
        <v>4</v>
      </c>
      <c r="E8" s="5">
        <f t="shared" ref="E8:E11" si="9">$AF$44</f>
        <v>57.142857142857146</v>
      </c>
      <c r="F8" s="5">
        <f t="shared" ref="F8:F11" si="10">$AF$47</f>
        <v>50</v>
      </c>
      <c r="G8" s="5">
        <f t="shared" ref="G8:G11" si="11">IF($AE$31&lt;$AG$31,3,IF($AE$31=$AG$31,2,1))</f>
        <v>3</v>
      </c>
      <c r="H8" s="5" t="s">
        <v>100</v>
      </c>
      <c r="I8" s="5" t="s">
        <v>100</v>
      </c>
      <c r="AB8" s="34"/>
      <c r="AC8" s="26"/>
      <c r="AD8" s="30"/>
      <c r="AE8" s="117" t="s">
        <v>7</v>
      </c>
      <c r="AF8" s="117"/>
      <c r="AG8" s="118" t="s">
        <v>39</v>
      </c>
      <c r="AH8" s="118"/>
      <c r="AI8" s="29"/>
      <c r="AJ8" s="27"/>
      <c r="AK8" s="27"/>
      <c r="AL8" s="7"/>
      <c r="AM8" s="7"/>
      <c r="AN8" s="7">
        <v>7</v>
      </c>
      <c r="AP8" s="7">
        <v>25</v>
      </c>
    </row>
    <row r="9" spans="1:42" ht="30" customHeight="1" x14ac:dyDescent="0.25">
      <c r="A9" s="5" t="str">
        <f t="shared" si="0"/>
        <v>D_3ème</v>
      </c>
      <c r="B9" s="5" t="str">
        <f t="shared" si="7"/>
        <v>Elève  6</v>
      </c>
      <c r="C9" s="5" t="str">
        <f t="shared" si="2"/>
        <v>Club A</v>
      </c>
      <c r="D9" s="5">
        <f t="shared" si="8"/>
        <v>4</v>
      </c>
      <c r="E9" s="5">
        <f t="shared" si="9"/>
        <v>57.142857142857146</v>
      </c>
      <c r="F9" s="5">
        <f t="shared" si="10"/>
        <v>50</v>
      </c>
      <c r="G9" s="5">
        <f t="shared" si="11"/>
        <v>3</v>
      </c>
      <c r="H9" s="5" t="s">
        <v>100</v>
      </c>
      <c r="I9" s="5" t="s">
        <v>100</v>
      </c>
      <c r="AB9" s="26"/>
      <c r="AC9" s="26"/>
      <c r="AD9" s="28"/>
      <c r="AE9" s="33"/>
      <c r="AF9" s="34"/>
      <c r="AG9" s="34"/>
      <c r="AH9" s="29"/>
      <c r="AI9" s="29"/>
      <c r="AJ9" s="27"/>
      <c r="AK9" s="27"/>
      <c r="AL9" s="7"/>
      <c r="AM9" s="7"/>
      <c r="AN9" s="7">
        <v>8</v>
      </c>
      <c r="AP9" s="7">
        <v>30</v>
      </c>
    </row>
    <row r="10" spans="1:42" ht="30" customHeight="1" x14ac:dyDescent="0.25">
      <c r="A10" s="5" t="str">
        <f t="shared" si="0"/>
        <v>D_3ème</v>
      </c>
      <c r="B10" s="5" t="str">
        <f t="shared" si="7"/>
        <v>Elève  6</v>
      </c>
      <c r="C10" s="5" t="str">
        <f t="shared" si="2"/>
        <v>Club A</v>
      </c>
      <c r="D10" s="5">
        <f t="shared" si="8"/>
        <v>4</v>
      </c>
      <c r="E10" s="5">
        <f t="shared" si="9"/>
        <v>57.142857142857146</v>
      </c>
      <c r="F10" s="5">
        <f t="shared" si="10"/>
        <v>50</v>
      </c>
      <c r="G10" s="5">
        <f t="shared" si="11"/>
        <v>3</v>
      </c>
      <c r="H10" s="5" t="s">
        <v>100</v>
      </c>
      <c r="I10" s="5" t="s">
        <v>100</v>
      </c>
      <c r="AB10" s="26"/>
      <c r="AC10" s="119" t="s">
        <v>9</v>
      </c>
      <c r="AD10" s="119"/>
      <c r="AE10" s="99">
        <v>7</v>
      </c>
      <c r="AF10" s="35"/>
      <c r="AG10" s="36"/>
      <c r="AH10" s="119" t="s">
        <v>9</v>
      </c>
      <c r="AI10" s="119"/>
      <c r="AJ10" s="99">
        <v>4</v>
      </c>
      <c r="AK10" s="27"/>
      <c r="AL10" s="7"/>
      <c r="AM10" s="7"/>
      <c r="AP10" s="7">
        <v>35</v>
      </c>
    </row>
    <row r="11" spans="1:42" ht="21.75" customHeight="1" x14ac:dyDescent="0.25">
      <c r="A11" s="5" t="str">
        <f t="shared" si="0"/>
        <v>D_3ème</v>
      </c>
      <c r="B11" s="5" t="str">
        <f t="shared" si="7"/>
        <v>Elève  6</v>
      </c>
      <c r="C11" s="5" t="str">
        <f t="shared" si="2"/>
        <v>Club A</v>
      </c>
      <c r="D11" s="5">
        <f t="shared" si="8"/>
        <v>4</v>
      </c>
      <c r="E11" s="5">
        <f t="shared" si="9"/>
        <v>57.142857142857146</v>
      </c>
      <c r="F11" s="5">
        <f t="shared" si="10"/>
        <v>50</v>
      </c>
      <c r="G11" s="5">
        <f t="shared" si="11"/>
        <v>3</v>
      </c>
      <c r="H11" s="5" t="s">
        <v>100</v>
      </c>
      <c r="I11" s="5" t="s">
        <v>100</v>
      </c>
      <c r="AB11" s="26"/>
      <c r="AC11" s="26"/>
      <c r="AD11" s="28"/>
      <c r="AE11" s="28"/>
      <c r="AF11" s="28"/>
      <c r="AG11" s="28"/>
      <c r="AH11" s="29"/>
      <c r="AI11" s="29"/>
      <c r="AJ11" s="27"/>
      <c r="AK11" s="27"/>
      <c r="AL11" s="7"/>
      <c r="AM11" s="7"/>
      <c r="AP11" s="7">
        <v>40</v>
      </c>
    </row>
    <row r="12" spans="1:42" ht="30" customHeight="1" x14ac:dyDescent="0.25">
      <c r="A12" s="5" t="str">
        <f t="shared" si="0"/>
        <v>D_3ème</v>
      </c>
      <c r="B12" s="5" t="str">
        <f>AD34</f>
        <v>Elève  6</v>
      </c>
      <c r="C12" s="5" t="s">
        <v>100</v>
      </c>
      <c r="D12" s="5" t="s">
        <v>100</v>
      </c>
      <c r="E12" s="5" t="s">
        <v>100</v>
      </c>
      <c r="F12" s="5" t="s">
        <v>100</v>
      </c>
      <c r="G12" s="5" t="s">
        <v>100</v>
      </c>
      <c r="H12" s="5">
        <f>IF(AG34=$AP$33,0,IF(AG34=$AP$34,1,2))</f>
        <v>0</v>
      </c>
      <c r="I12" s="5" t="s">
        <v>100</v>
      </c>
      <c r="AB12" s="26"/>
      <c r="AC12" s="141" t="s">
        <v>96</v>
      </c>
      <c r="AD12" s="141"/>
      <c r="AE12" s="141"/>
      <c r="AF12" s="28"/>
      <c r="AG12" s="28"/>
      <c r="AH12" s="141" t="s">
        <v>96</v>
      </c>
      <c r="AI12" s="141"/>
      <c r="AJ12" s="141"/>
      <c r="AK12" s="27"/>
      <c r="AL12" s="7"/>
      <c r="AM12" s="7"/>
      <c r="AP12" s="7">
        <v>45</v>
      </c>
    </row>
    <row r="13" spans="1:42" ht="44.25" customHeight="1" x14ac:dyDescent="0.25">
      <c r="A13" s="5" t="str">
        <f t="shared" si="0"/>
        <v>D_3ème</v>
      </c>
      <c r="B13" s="5" t="str">
        <f t="shared" ref="B13:B15" si="12">AD35</f>
        <v>Elève 1</v>
      </c>
      <c r="C13" s="5" t="s">
        <v>100</v>
      </c>
      <c r="D13" s="5" t="s">
        <v>100</v>
      </c>
      <c r="E13" s="5" t="s">
        <v>100</v>
      </c>
      <c r="F13" s="5" t="s">
        <v>100</v>
      </c>
      <c r="G13" s="5" t="s">
        <v>100</v>
      </c>
      <c r="H13" s="5">
        <f>IF(AG35=$AP$33,0,IF(AG35=$AP$34,1,2))</f>
        <v>1</v>
      </c>
      <c r="I13" s="5" t="s">
        <v>100</v>
      </c>
      <c r="AB13" s="26"/>
      <c r="AC13" s="85" t="s">
        <v>93</v>
      </c>
      <c r="AD13" s="95">
        <v>60</v>
      </c>
      <c r="AE13" s="86" t="s">
        <v>95</v>
      </c>
      <c r="AF13" s="28"/>
      <c r="AG13" s="28"/>
      <c r="AH13" s="85" t="s">
        <v>93</v>
      </c>
      <c r="AI13" s="95">
        <v>75</v>
      </c>
      <c r="AJ13" s="86" t="s">
        <v>95</v>
      </c>
      <c r="AK13" s="27"/>
      <c r="AL13" s="7"/>
      <c r="AM13" s="7"/>
      <c r="AP13" s="7">
        <v>50</v>
      </c>
    </row>
    <row r="14" spans="1:42" ht="43.5" customHeight="1" x14ac:dyDescent="0.25">
      <c r="A14" s="5" t="str">
        <f t="shared" si="0"/>
        <v>D_3ème</v>
      </c>
      <c r="B14" s="5">
        <f t="shared" si="12"/>
        <v>0</v>
      </c>
      <c r="C14" s="5" t="s">
        <v>100</v>
      </c>
      <c r="D14" s="5" t="s">
        <v>100</v>
      </c>
      <c r="E14" s="5" t="s">
        <v>100</v>
      </c>
      <c r="F14" s="5" t="s">
        <v>100</v>
      </c>
      <c r="G14" s="5" t="s">
        <v>100</v>
      </c>
      <c r="H14" s="5" t="s">
        <v>100</v>
      </c>
      <c r="I14" s="5">
        <f>IF(AG36=$AP$33,0,IF(AG36=AP34,1.5,IF(AG36=$AP$35,3,4)))</f>
        <v>3</v>
      </c>
      <c r="AB14" s="26"/>
      <c r="AC14" s="85" t="s">
        <v>94</v>
      </c>
      <c r="AD14" s="95">
        <v>40</v>
      </c>
      <c r="AE14" s="86" t="s">
        <v>95</v>
      </c>
      <c r="AF14" s="28"/>
      <c r="AG14" s="28"/>
      <c r="AH14" s="85" t="s">
        <v>94</v>
      </c>
      <c r="AI14" s="95">
        <v>25</v>
      </c>
      <c r="AJ14" s="86" t="s">
        <v>95</v>
      </c>
      <c r="AK14" s="27"/>
      <c r="AL14" s="7"/>
      <c r="AM14" s="7"/>
      <c r="AP14" s="7">
        <v>55</v>
      </c>
    </row>
    <row r="15" spans="1:42" ht="19.5" customHeight="1" x14ac:dyDescent="0.25">
      <c r="A15" s="5" t="str">
        <f t="shared" si="0"/>
        <v>D_3ème</v>
      </c>
      <c r="B15" s="5">
        <f t="shared" si="12"/>
        <v>0</v>
      </c>
      <c r="C15" s="5" t="s">
        <v>100</v>
      </c>
      <c r="D15" s="5" t="s">
        <v>100</v>
      </c>
      <c r="E15" s="5" t="s">
        <v>100</v>
      </c>
      <c r="F15" s="5" t="s">
        <v>100</v>
      </c>
      <c r="G15" s="5" t="s">
        <v>100</v>
      </c>
      <c r="H15" s="5" t="s">
        <v>100</v>
      </c>
      <c r="I15" s="5">
        <f>IF(AG37=$AP$33,0,IF(AG37=AP35,1.5,IF(AG37=$AP$35,3,4)))</f>
        <v>4</v>
      </c>
      <c r="AB15" s="26"/>
      <c r="AC15" s="26"/>
      <c r="AD15" s="28"/>
      <c r="AE15" s="28"/>
      <c r="AF15" s="28"/>
      <c r="AG15" s="28"/>
      <c r="AH15" s="29"/>
      <c r="AI15" s="29"/>
      <c r="AJ15" s="27"/>
      <c r="AK15" s="27"/>
      <c r="AL15" s="7"/>
      <c r="AM15" s="7"/>
      <c r="AP15" s="7">
        <v>60</v>
      </c>
    </row>
    <row r="16" spans="1:42" ht="30" customHeight="1" x14ac:dyDescent="0.25">
      <c r="AB16" s="37"/>
      <c r="AC16" s="115" t="s">
        <v>40</v>
      </c>
      <c r="AD16" s="115"/>
      <c r="AE16" s="115"/>
      <c r="AF16" s="38"/>
      <c r="AG16" s="37"/>
      <c r="AH16" s="115" t="s">
        <v>10</v>
      </c>
      <c r="AI16" s="115"/>
      <c r="AJ16" s="115"/>
      <c r="AK16" s="27"/>
      <c r="AL16" s="7"/>
      <c r="AM16" s="7"/>
      <c r="AP16" s="7">
        <v>65</v>
      </c>
    </row>
    <row r="17" spans="28:46" ht="30" customHeight="1" x14ac:dyDescent="0.25">
      <c r="AB17" s="26"/>
      <c r="AC17" s="115" t="s">
        <v>10</v>
      </c>
      <c r="AD17" s="115"/>
      <c r="AE17" s="115"/>
      <c r="AF17" s="123" t="s">
        <v>11</v>
      </c>
      <c r="AG17" s="124"/>
      <c r="AH17" s="115" t="s">
        <v>43</v>
      </c>
      <c r="AI17" s="115"/>
      <c r="AJ17" s="115"/>
      <c r="AK17" s="27"/>
      <c r="AL17" s="7"/>
      <c r="AM17" s="7"/>
      <c r="AP17" s="7">
        <v>70</v>
      </c>
    </row>
    <row r="18" spans="28:46" ht="30" customHeight="1" x14ac:dyDescent="0.25">
      <c r="AB18" s="39"/>
      <c r="AC18" s="115" t="s">
        <v>10</v>
      </c>
      <c r="AD18" s="115"/>
      <c r="AE18" s="115"/>
      <c r="AF18" s="123"/>
      <c r="AG18" s="124"/>
      <c r="AH18" s="115" t="s">
        <v>10</v>
      </c>
      <c r="AI18" s="115"/>
      <c r="AJ18" s="115"/>
      <c r="AK18" s="29"/>
      <c r="AL18" s="7"/>
      <c r="AM18" s="7"/>
      <c r="AP18" s="7">
        <v>75</v>
      </c>
    </row>
    <row r="19" spans="28:46" ht="30" customHeight="1" x14ac:dyDescent="0.25">
      <c r="AB19" s="39"/>
      <c r="AC19" s="115" t="s">
        <v>10</v>
      </c>
      <c r="AD19" s="115"/>
      <c r="AE19" s="115"/>
      <c r="AF19" s="123"/>
      <c r="AG19" s="124"/>
      <c r="AH19" s="115" t="s">
        <v>10</v>
      </c>
      <c r="AI19" s="115"/>
      <c r="AJ19" s="115"/>
      <c r="AK19" s="29"/>
      <c r="AL19" s="7"/>
      <c r="AM19" s="7"/>
      <c r="AO19" s="7" t="s">
        <v>12</v>
      </c>
      <c r="AP19" s="7">
        <v>80</v>
      </c>
    </row>
    <row r="20" spans="28:46" ht="30" customHeight="1" x14ac:dyDescent="0.25">
      <c r="AB20" s="39"/>
      <c r="AC20" s="115" t="s">
        <v>10</v>
      </c>
      <c r="AD20" s="115"/>
      <c r="AE20" s="115"/>
      <c r="AF20" s="40"/>
      <c r="AG20" s="26"/>
      <c r="AH20" s="115" t="s">
        <v>10</v>
      </c>
      <c r="AI20" s="115"/>
      <c r="AJ20" s="115"/>
      <c r="AK20" s="29"/>
      <c r="AL20" s="7"/>
      <c r="AM20" s="7"/>
      <c r="AO20" s="7">
        <v>0</v>
      </c>
      <c r="AP20" s="7">
        <v>85</v>
      </c>
    </row>
    <row r="21" spans="28:46" ht="30" customHeight="1" x14ac:dyDescent="0.25">
      <c r="AB21" s="26"/>
      <c r="AC21" s="26"/>
      <c r="AD21" s="28"/>
      <c r="AE21" s="28"/>
      <c r="AF21" s="28"/>
      <c r="AG21" s="26"/>
      <c r="AH21" s="29"/>
      <c r="AI21" s="29"/>
      <c r="AJ21" s="29"/>
      <c r="AK21" s="29"/>
      <c r="AL21" s="7"/>
      <c r="AM21" s="7"/>
      <c r="AO21" s="7">
        <v>1</v>
      </c>
      <c r="AP21" s="7">
        <v>90</v>
      </c>
    </row>
    <row r="22" spans="28:46" ht="30" customHeight="1" x14ac:dyDescent="0.25">
      <c r="AB22" s="125" t="s">
        <v>13</v>
      </c>
      <c r="AC22" s="125"/>
      <c r="AD22" s="125"/>
      <c r="AE22" s="125"/>
      <c r="AF22" s="125"/>
      <c r="AG22" s="125"/>
      <c r="AH22" s="125"/>
      <c r="AI22" s="125"/>
      <c r="AJ22" s="125"/>
      <c r="AK22" s="125"/>
      <c r="AL22" s="7"/>
      <c r="AM22" s="7"/>
      <c r="AO22" s="7">
        <v>2</v>
      </c>
      <c r="AP22" s="7">
        <v>95</v>
      </c>
    </row>
    <row r="23" spans="28:46" ht="30" customHeight="1" x14ac:dyDescent="0.25">
      <c r="AB23" s="41"/>
      <c r="AC23" s="41"/>
      <c r="AD23" s="41"/>
      <c r="AE23" s="41"/>
      <c r="AF23" s="41"/>
      <c r="AG23" s="41"/>
      <c r="AH23" s="41"/>
      <c r="AI23" s="41"/>
      <c r="AJ23" s="41"/>
      <c r="AK23" s="41"/>
      <c r="AL23" s="7"/>
      <c r="AM23" s="7"/>
      <c r="AO23" s="7">
        <v>3</v>
      </c>
      <c r="AP23" s="7">
        <v>100</v>
      </c>
    </row>
    <row r="24" spans="28:46" ht="30" customHeight="1" x14ac:dyDescent="0.25">
      <c r="AB24" s="26"/>
      <c r="AC24" s="26"/>
      <c r="AD24" s="28"/>
      <c r="AE24" s="126" t="s">
        <v>14</v>
      </c>
      <c r="AF24" s="126"/>
      <c r="AG24" s="126"/>
      <c r="AH24" s="126"/>
      <c r="AI24" s="29"/>
      <c r="AJ24" s="29"/>
      <c r="AK24" s="29"/>
      <c r="AL24" s="7"/>
      <c r="AM24" s="7"/>
      <c r="AO24" s="7">
        <v>4</v>
      </c>
    </row>
    <row r="25" spans="28:46" ht="30" customHeight="1" x14ac:dyDescent="0.25">
      <c r="AB25" s="42"/>
      <c r="AC25" s="43"/>
      <c r="AD25" s="44"/>
      <c r="AE25" s="147">
        <f>AC28+AD28+AE28</f>
        <v>11</v>
      </c>
      <c r="AF25" s="147"/>
      <c r="AG25" s="148">
        <f>AH28+AI28+AJ28</f>
        <v>21</v>
      </c>
      <c r="AH25" s="148"/>
      <c r="AI25" s="43"/>
      <c r="AJ25" s="44"/>
      <c r="AK25" s="44"/>
      <c r="AL25" s="7"/>
      <c r="AM25" s="7"/>
      <c r="AO25" s="7">
        <v>5</v>
      </c>
      <c r="AQ25" s="7">
        <f>ABS(AE25-AG25)</f>
        <v>10</v>
      </c>
    </row>
    <row r="26" spans="28:46" ht="30" customHeight="1" x14ac:dyDescent="0.25">
      <c r="AB26" s="26"/>
      <c r="AC26" s="45"/>
      <c r="AD26" s="40"/>
      <c r="AE26" s="40"/>
      <c r="AF26" s="27"/>
      <c r="AG26" s="27"/>
      <c r="AH26" s="29"/>
      <c r="AI26" s="29"/>
      <c r="AJ26" s="29"/>
      <c r="AK26" s="29"/>
      <c r="AL26" s="7"/>
      <c r="AM26" s="7"/>
      <c r="AO26" s="7">
        <v>6</v>
      </c>
    </row>
    <row r="27" spans="28:46" ht="42" customHeight="1" x14ac:dyDescent="0.25">
      <c r="AB27" s="46"/>
      <c r="AC27" s="47" t="s">
        <v>4</v>
      </c>
      <c r="AD27" s="98" t="s">
        <v>15</v>
      </c>
      <c r="AE27" s="49" t="s">
        <v>16</v>
      </c>
      <c r="AF27" s="50"/>
      <c r="AG27" s="51"/>
      <c r="AH27" s="98" t="s">
        <v>4</v>
      </c>
      <c r="AI27" s="98" t="s">
        <v>15</v>
      </c>
      <c r="AJ27" s="52" t="s">
        <v>16</v>
      </c>
      <c r="AK27" s="53"/>
      <c r="AL27" s="7"/>
      <c r="AM27" s="7"/>
      <c r="AO27" s="7">
        <v>7</v>
      </c>
    </row>
    <row r="28" spans="28:46" ht="30" customHeight="1" x14ac:dyDescent="0.25">
      <c r="AB28" s="54"/>
      <c r="AC28" s="96">
        <v>2</v>
      </c>
      <c r="AD28" s="80">
        <v>6</v>
      </c>
      <c r="AE28" s="80">
        <v>3</v>
      </c>
      <c r="AF28" s="55"/>
      <c r="AG28" s="55"/>
      <c r="AH28" s="80">
        <v>6</v>
      </c>
      <c r="AI28" s="80">
        <v>6</v>
      </c>
      <c r="AJ28" s="97">
        <v>9</v>
      </c>
      <c r="AK28" s="56"/>
      <c r="AL28" s="7"/>
      <c r="AM28" s="7"/>
      <c r="AO28" s="7">
        <v>8</v>
      </c>
    </row>
    <row r="29" spans="28:46" ht="29.25" customHeight="1" x14ac:dyDescent="0.25">
      <c r="AB29" s="37"/>
      <c r="AC29" s="38"/>
      <c r="AD29" s="38"/>
      <c r="AE29" s="38"/>
      <c r="AF29" s="27"/>
      <c r="AG29" s="27"/>
      <c r="AH29" s="29"/>
      <c r="AI29" s="29"/>
      <c r="AJ29" s="29"/>
      <c r="AK29" s="29"/>
      <c r="AL29" s="12"/>
      <c r="AM29" s="7"/>
      <c r="AO29" s="7">
        <v>9</v>
      </c>
    </row>
    <row r="30" spans="28:46" ht="30" customHeight="1" x14ac:dyDescent="0.25">
      <c r="AB30" s="26"/>
      <c r="AC30" s="26"/>
      <c r="AD30" s="26"/>
      <c r="AE30" s="149" t="s">
        <v>17</v>
      </c>
      <c r="AF30" s="149"/>
      <c r="AG30" s="149"/>
      <c r="AH30" s="149"/>
      <c r="AI30" s="29"/>
      <c r="AJ30" s="29"/>
      <c r="AK30" s="29"/>
      <c r="AL30" s="12"/>
      <c r="AM30" s="7"/>
    </row>
    <row r="31" spans="28:46" ht="30" customHeight="1" x14ac:dyDescent="0.25">
      <c r="AB31" s="26"/>
      <c r="AC31" s="57"/>
      <c r="AD31" s="58"/>
      <c r="AE31" s="148">
        <f>AC28</f>
        <v>2</v>
      </c>
      <c r="AF31" s="148"/>
      <c r="AG31" s="148">
        <f>AH28</f>
        <v>6</v>
      </c>
      <c r="AH31" s="148"/>
      <c r="AI31" s="29"/>
      <c r="AJ31" s="27"/>
      <c r="AK31" s="27"/>
      <c r="AL31" s="13"/>
      <c r="AM31" s="7"/>
    </row>
    <row r="32" spans="28:46" ht="30" customHeight="1" x14ac:dyDescent="0.25">
      <c r="AB32" s="26"/>
      <c r="AC32" s="57"/>
      <c r="AD32" s="59"/>
      <c r="AE32" s="59"/>
      <c r="AF32" s="59"/>
      <c r="AG32" s="28"/>
      <c r="AH32" s="29"/>
      <c r="AI32" s="29"/>
      <c r="AJ32" s="27"/>
      <c r="AK32" s="27"/>
      <c r="AL32" s="13"/>
      <c r="AM32" s="7"/>
      <c r="AP32" s="60" t="s">
        <v>18</v>
      </c>
      <c r="AQ32" s="60"/>
      <c r="AR32" s="60"/>
      <c r="AS32" s="60" t="s">
        <v>19</v>
      </c>
      <c r="AT32" s="60" t="s">
        <v>20</v>
      </c>
    </row>
    <row r="33" spans="28:47" ht="30" customHeight="1" x14ac:dyDescent="0.25">
      <c r="AB33" s="26"/>
      <c r="AC33" s="150" t="s">
        <v>21</v>
      </c>
      <c r="AD33" s="150"/>
      <c r="AE33" s="150"/>
      <c r="AF33" s="150"/>
      <c r="AG33" s="150"/>
      <c r="AH33" s="150"/>
      <c r="AI33" s="150"/>
      <c r="AJ33" s="150"/>
      <c r="AK33" s="27"/>
      <c r="AM33" s="7"/>
      <c r="AP33" s="7" t="s">
        <v>22</v>
      </c>
      <c r="AS33" s="7">
        <v>0</v>
      </c>
      <c r="AT33" s="7">
        <v>0</v>
      </c>
    </row>
    <row r="34" spans="28:47" ht="30" customHeight="1" x14ac:dyDescent="0.25">
      <c r="AB34" s="26"/>
      <c r="AC34" s="114" t="s">
        <v>23</v>
      </c>
      <c r="AD34" s="115" t="s">
        <v>10</v>
      </c>
      <c r="AE34" s="115"/>
      <c r="AF34" s="115"/>
      <c r="AG34" s="111" t="s">
        <v>22</v>
      </c>
      <c r="AH34" s="112"/>
      <c r="AI34" s="112"/>
      <c r="AJ34" s="113"/>
      <c r="AK34" s="27"/>
      <c r="AM34" s="7"/>
      <c r="AP34" s="7" t="s">
        <v>24</v>
      </c>
      <c r="AS34" s="7">
        <v>1</v>
      </c>
      <c r="AT34" s="7">
        <v>1.5</v>
      </c>
    </row>
    <row r="35" spans="28:47" ht="30" customHeight="1" x14ac:dyDescent="0.25">
      <c r="AB35" s="26"/>
      <c r="AC35" s="114"/>
      <c r="AD35" s="115" t="s">
        <v>40</v>
      </c>
      <c r="AE35" s="115"/>
      <c r="AF35" s="115"/>
      <c r="AG35" s="111" t="s">
        <v>24</v>
      </c>
      <c r="AH35" s="112"/>
      <c r="AI35" s="112"/>
      <c r="AJ35" s="113"/>
      <c r="AK35" s="27"/>
      <c r="AL35" s="13"/>
      <c r="AM35" s="7"/>
      <c r="AP35" s="7" t="s">
        <v>25</v>
      </c>
      <c r="AS35" s="7">
        <v>2</v>
      </c>
      <c r="AT35" s="7">
        <v>3</v>
      </c>
    </row>
    <row r="36" spans="28:47" ht="30" customHeight="1" x14ac:dyDescent="0.25">
      <c r="AB36" s="26"/>
      <c r="AC36" s="114" t="s">
        <v>26</v>
      </c>
      <c r="AD36" s="115"/>
      <c r="AE36" s="115"/>
      <c r="AF36" s="115"/>
      <c r="AG36" s="111" t="s">
        <v>25</v>
      </c>
      <c r="AH36" s="112"/>
      <c r="AI36" s="112"/>
      <c r="AJ36" s="113"/>
      <c r="AK36" s="27"/>
      <c r="AL36" s="13"/>
      <c r="AM36" s="7"/>
      <c r="AP36" s="7" t="s">
        <v>27</v>
      </c>
      <c r="AT36" s="7">
        <v>4</v>
      </c>
    </row>
    <row r="37" spans="28:47" ht="30" customHeight="1" x14ac:dyDescent="0.25">
      <c r="AB37" s="26"/>
      <c r="AC37" s="114"/>
      <c r="AD37" s="115"/>
      <c r="AE37" s="115"/>
      <c r="AF37" s="115"/>
      <c r="AG37" s="111" t="s">
        <v>27</v>
      </c>
      <c r="AH37" s="112"/>
      <c r="AI37" s="112"/>
      <c r="AJ37" s="113"/>
      <c r="AK37" s="27"/>
      <c r="AM37" s="7"/>
    </row>
    <row r="38" spans="28:47" ht="30" customHeight="1" x14ac:dyDescent="0.25">
      <c r="AB38" s="26"/>
      <c r="AC38" s="26"/>
      <c r="AD38" s="61"/>
      <c r="AE38" s="62"/>
      <c r="AF38" s="61"/>
      <c r="AG38" s="28"/>
      <c r="AH38" s="29"/>
      <c r="AI38" s="29"/>
      <c r="AJ38" s="27"/>
      <c r="AK38" s="27"/>
      <c r="AL38" s="7"/>
    </row>
    <row r="39" spans="28:47" ht="30" customHeight="1" x14ac:dyDescent="0.25">
      <c r="AB39" s="108" t="s">
        <v>70</v>
      </c>
      <c r="AC39" s="108"/>
      <c r="AD39" s="108"/>
      <c r="AE39" s="108"/>
      <c r="AF39" s="108"/>
      <c r="AG39" s="108"/>
      <c r="AH39" s="108"/>
      <c r="AI39" s="108"/>
      <c r="AJ39" s="108"/>
      <c r="AK39" s="108"/>
      <c r="AL39" s="7"/>
    </row>
    <row r="40" spans="28:47" ht="30" customHeight="1" x14ac:dyDescent="0.25">
      <c r="AB40" s="26"/>
      <c r="AC40" s="63"/>
      <c r="AD40" s="64"/>
      <c r="AE40" s="64"/>
      <c r="AF40" s="64"/>
      <c r="AG40" s="34"/>
      <c r="AH40" s="29"/>
      <c r="AI40" s="29"/>
      <c r="AJ40" s="27"/>
      <c r="AK40" s="27"/>
      <c r="AL40" s="7"/>
    </row>
    <row r="41" spans="28:47" ht="30" customHeight="1" x14ac:dyDescent="0.25">
      <c r="AB41" s="26"/>
      <c r="AC41" s="109" t="s">
        <v>3</v>
      </c>
      <c r="AD41" s="110"/>
      <c r="AE41" s="81">
        <f>AE10</f>
        <v>7</v>
      </c>
      <c r="AF41" s="35"/>
      <c r="AG41" s="36"/>
      <c r="AH41" s="110" t="s">
        <v>3</v>
      </c>
      <c r="AI41" s="110"/>
      <c r="AJ41" s="81">
        <f>AJ10</f>
        <v>4</v>
      </c>
      <c r="AK41" s="27"/>
      <c r="AL41" s="7"/>
      <c r="AM41" s="7"/>
    </row>
    <row r="42" spans="28:47" ht="30" customHeight="1" x14ac:dyDescent="0.25">
      <c r="AB42" s="94"/>
      <c r="AC42" s="107" t="s">
        <v>68</v>
      </c>
      <c r="AD42" s="107"/>
      <c r="AE42" s="94"/>
      <c r="AF42" s="107" t="s">
        <v>69</v>
      </c>
      <c r="AG42" s="107"/>
      <c r="AH42" s="26"/>
      <c r="AI42" s="26"/>
      <c r="AJ42" s="26"/>
      <c r="AK42" s="27"/>
      <c r="AL42" s="7"/>
      <c r="AS42" s="83"/>
      <c r="AT42" s="106"/>
      <c r="AU42" s="106"/>
    </row>
    <row r="43" spans="28:47" ht="30" customHeight="1" x14ac:dyDescent="0.25">
      <c r="AB43" s="94"/>
      <c r="AC43" s="94" t="s">
        <v>28</v>
      </c>
      <c r="AD43" s="94"/>
      <c r="AE43" s="94"/>
      <c r="AF43" s="94" t="s">
        <v>28</v>
      </c>
      <c r="AG43" s="94"/>
      <c r="AH43" s="28"/>
      <c r="AI43" s="28"/>
      <c r="AJ43" s="28"/>
      <c r="AK43" s="34"/>
      <c r="AS43" s="84"/>
      <c r="AT43" s="84"/>
      <c r="AU43" s="84"/>
    </row>
    <row r="44" spans="28:47" x14ac:dyDescent="0.25">
      <c r="AB44" s="94" t="s">
        <v>60</v>
      </c>
      <c r="AC44" s="94">
        <f>(AC28+AD28)*100/AE25</f>
        <v>72.727272727272734</v>
      </c>
      <c r="AD44" s="94"/>
      <c r="AE44" s="94" t="s">
        <v>60</v>
      </c>
      <c r="AF44" s="94">
        <f>(AH28+AI28)*100/AG25</f>
        <v>57.142857142857146</v>
      </c>
      <c r="AG44" s="94"/>
      <c r="AH44" s="28"/>
      <c r="AI44" s="28"/>
      <c r="AJ44" s="28"/>
      <c r="AK44" s="28"/>
      <c r="AS44" s="82"/>
      <c r="AT44" s="82"/>
      <c r="AU44" s="82"/>
    </row>
    <row r="45" spans="28:47" x14ac:dyDescent="0.25">
      <c r="AB45" s="94" t="s">
        <v>61</v>
      </c>
      <c r="AC45" s="94">
        <f>100-AC44</f>
        <v>27.272727272727266</v>
      </c>
      <c r="AD45" s="94"/>
      <c r="AE45" s="94" t="s">
        <v>62</v>
      </c>
      <c r="AF45" s="94">
        <f>100-AF44</f>
        <v>42.857142857142854</v>
      </c>
      <c r="AG45" s="94"/>
      <c r="AH45" s="28"/>
      <c r="AI45" s="28"/>
      <c r="AJ45" s="28"/>
      <c r="AK45" s="27"/>
      <c r="AS45" s="82"/>
      <c r="AT45" s="82"/>
      <c r="AU45" s="82"/>
    </row>
    <row r="46" spans="28:47" x14ac:dyDescent="0.25">
      <c r="AB46" s="94"/>
      <c r="AC46" s="94" t="s">
        <v>57</v>
      </c>
      <c r="AD46" s="94"/>
      <c r="AE46" s="94"/>
      <c r="AF46" s="94" t="s">
        <v>57</v>
      </c>
      <c r="AG46" s="94"/>
      <c r="AH46" s="28"/>
      <c r="AI46" s="28"/>
      <c r="AJ46" s="28"/>
      <c r="AK46" s="27"/>
      <c r="AS46" s="82"/>
      <c r="AT46" s="82"/>
      <c r="AU46" s="82"/>
    </row>
    <row r="47" spans="28:47" x14ac:dyDescent="0.25">
      <c r="AB47" s="94" t="s">
        <v>59</v>
      </c>
      <c r="AC47" s="94">
        <f>(AC28*100)/(AC28+AD28)</f>
        <v>25</v>
      </c>
      <c r="AD47" s="94"/>
      <c r="AE47" s="94" t="s">
        <v>59</v>
      </c>
      <c r="AF47" s="94">
        <f>(AH28*100)/(AH28+AI28)</f>
        <v>50</v>
      </c>
      <c r="AG47" s="94"/>
      <c r="AH47" s="28"/>
      <c r="AI47" s="28"/>
      <c r="AJ47" s="28"/>
      <c r="AK47" s="27"/>
      <c r="AS47" s="82"/>
      <c r="AT47" s="82"/>
      <c r="AU47" s="82"/>
    </row>
    <row r="48" spans="28:47" x14ac:dyDescent="0.25">
      <c r="AB48" s="94" t="s">
        <v>58</v>
      </c>
      <c r="AC48" s="94">
        <f>100-AC47</f>
        <v>75</v>
      </c>
      <c r="AD48" s="94"/>
      <c r="AE48" s="94" t="s">
        <v>58</v>
      </c>
      <c r="AF48" s="94">
        <f>100-AF47</f>
        <v>50</v>
      </c>
      <c r="AG48" s="94"/>
      <c r="AH48" s="28"/>
      <c r="AI48" s="28"/>
      <c r="AJ48" s="28"/>
      <c r="AK48" s="27"/>
      <c r="AS48" s="82"/>
      <c r="AT48" s="82"/>
      <c r="AU48" s="82"/>
    </row>
    <row r="49" spans="28:47" x14ac:dyDescent="0.25">
      <c r="AB49" s="27"/>
      <c r="AC49" s="27"/>
      <c r="AD49" s="27"/>
      <c r="AE49" s="27"/>
      <c r="AF49" s="27"/>
      <c r="AG49" s="88"/>
      <c r="AH49" s="28"/>
      <c r="AI49" s="28"/>
      <c r="AJ49" s="28"/>
      <c r="AK49" s="27"/>
      <c r="AM49" s="82"/>
      <c r="AN49" s="82"/>
      <c r="AO49" s="82"/>
      <c r="AP49" s="82"/>
      <c r="AQ49" s="82"/>
      <c r="AR49" s="82"/>
      <c r="AS49" s="82"/>
      <c r="AT49" s="82"/>
      <c r="AU49" s="82"/>
    </row>
    <row r="50" spans="28:47" x14ac:dyDescent="0.25">
      <c r="AB50" s="27"/>
      <c r="AC50" s="27"/>
      <c r="AD50" s="27"/>
      <c r="AE50" s="27"/>
      <c r="AF50" s="27"/>
      <c r="AG50" s="88"/>
      <c r="AH50" s="28"/>
      <c r="AI50" s="28"/>
      <c r="AJ50" s="28"/>
      <c r="AK50" s="27"/>
    </row>
    <row r="51" spans="28:47" ht="18.75" customHeight="1" x14ac:dyDescent="0.25">
      <c r="AB51" s="27"/>
      <c r="AC51" s="120" t="str">
        <f>IF(AC44&gt;=AD13,"Objectif atteint","Objectif non atteint")</f>
        <v>Objectif atteint</v>
      </c>
      <c r="AD51" s="120"/>
      <c r="AE51" s="120"/>
      <c r="AF51" s="27"/>
      <c r="AG51" s="88"/>
      <c r="AH51" s="142" t="str">
        <f>IF(AF44&gt;=AI13,"Objectif atteint","Objectif non atteint")</f>
        <v>Objectif non atteint</v>
      </c>
      <c r="AI51" s="142"/>
      <c r="AJ51" s="142"/>
      <c r="AK51" s="27"/>
    </row>
    <row r="52" spans="28:47" x14ac:dyDescent="0.25">
      <c r="AB52" s="27"/>
      <c r="AC52" s="89"/>
      <c r="AD52" s="89"/>
      <c r="AE52" s="89"/>
      <c r="AF52" s="89"/>
      <c r="AG52" s="90"/>
      <c r="AH52" s="89"/>
      <c r="AI52" s="89"/>
      <c r="AJ52" s="89"/>
      <c r="AK52" s="27"/>
    </row>
    <row r="53" spans="28:47" x14ac:dyDescent="0.25">
      <c r="AB53" s="27"/>
      <c r="AC53" s="28"/>
      <c r="AD53" s="28"/>
      <c r="AE53" s="28"/>
      <c r="AF53" s="28"/>
      <c r="AG53" s="88"/>
      <c r="AH53" s="28"/>
      <c r="AI53" s="28"/>
      <c r="AJ53" s="28"/>
      <c r="AK53" s="27"/>
    </row>
    <row r="54" spans="28:47" x14ac:dyDescent="0.25">
      <c r="AB54" s="27"/>
      <c r="AC54" s="28"/>
      <c r="AD54" s="28"/>
      <c r="AE54" s="28"/>
      <c r="AF54" s="28"/>
      <c r="AG54" s="88"/>
      <c r="AH54" s="28"/>
      <c r="AI54" s="28"/>
      <c r="AJ54" s="28"/>
      <c r="AK54" s="27"/>
    </row>
    <row r="55" spans="28:47" x14ac:dyDescent="0.25">
      <c r="AB55" s="27"/>
      <c r="AC55" s="28"/>
      <c r="AD55" s="28"/>
      <c r="AE55" s="28"/>
      <c r="AF55" s="28"/>
      <c r="AG55" s="88"/>
      <c r="AH55" s="28"/>
      <c r="AI55" s="28"/>
      <c r="AJ55" s="28"/>
      <c r="AK55" s="27"/>
    </row>
    <row r="56" spans="28:47" x14ac:dyDescent="0.25">
      <c r="AB56" s="27"/>
      <c r="AC56" s="28"/>
      <c r="AD56" s="28"/>
      <c r="AE56" s="28"/>
      <c r="AF56" s="28"/>
      <c r="AG56" s="88"/>
      <c r="AH56" s="28"/>
      <c r="AI56" s="28"/>
      <c r="AJ56" s="28"/>
      <c r="AK56" s="27"/>
    </row>
    <row r="57" spans="28:47" x14ac:dyDescent="0.25">
      <c r="AB57" s="27"/>
      <c r="AC57" s="28"/>
      <c r="AD57" s="28"/>
      <c r="AE57" s="28"/>
      <c r="AF57" s="28"/>
      <c r="AG57" s="88"/>
      <c r="AH57" s="28"/>
      <c r="AI57" s="28"/>
      <c r="AJ57" s="28"/>
      <c r="AK57" s="27"/>
    </row>
    <row r="58" spans="28:47" x14ac:dyDescent="0.25">
      <c r="AB58" s="27"/>
      <c r="AC58" s="27"/>
      <c r="AD58" s="27"/>
      <c r="AE58" s="27"/>
      <c r="AF58" s="27"/>
      <c r="AG58" s="88"/>
      <c r="AH58" s="28"/>
      <c r="AI58" s="28"/>
      <c r="AJ58" s="28"/>
      <c r="AK58" s="27"/>
    </row>
    <row r="59" spans="28:47" x14ac:dyDescent="0.25">
      <c r="AB59" s="29"/>
      <c r="AC59" s="29"/>
      <c r="AD59" s="29"/>
      <c r="AE59" s="29"/>
      <c r="AF59" s="29"/>
      <c r="AG59" s="87"/>
      <c r="AH59" s="26"/>
      <c r="AI59" s="26"/>
      <c r="AJ59" s="26"/>
      <c r="AK59" s="27"/>
    </row>
    <row r="60" spans="28:47" x14ac:dyDescent="0.25">
      <c r="AB60" s="29"/>
      <c r="AC60" s="29"/>
      <c r="AD60" s="29"/>
      <c r="AE60" s="29"/>
      <c r="AF60" s="29"/>
      <c r="AG60" s="87"/>
      <c r="AH60" s="26"/>
      <c r="AI60" s="26"/>
      <c r="AJ60" s="26"/>
      <c r="AK60" s="27"/>
    </row>
    <row r="61" spans="28:47" ht="15.75" thickBot="1" x14ac:dyDescent="0.3">
      <c r="AB61" s="29"/>
      <c r="AC61" s="29"/>
      <c r="AD61" s="29"/>
      <c r="AE61" s="29"/>
      <c r="AF61" s="29"/>
      <c r="AG61" s="87"/>
      <c r="AH61" s="26"/>
      <c r="AI61" s="26"/>
      <c r="AJ61" s="26"/>
      <c r="AK61" s="27"/>
    </row>
    <row r="62" spans="28:47" x14ac:dyDescent="0.25">
      <c r="AB62" s="29"/>
      <c r="AC62" s="29"/>
      <c r="AD62" s="29"/>
      <c r="AE62" s="29"/>
      <c r="AF62" s="29"/>
      <c r="AG62" s="87"/>
      <c r="AH62" s="26"/>
      <c r="AI62" s="26"/>
      <c r="AJ62" s="26"/>
      <c r="AK62" s="27"/>
      <c r="AM62" s="143" t="s">
        <v>68</v>
      </c>
      <c r="AN62" s="144"/>
      <c r="AO62" s="145" t="s">
        <v>69</v>
      </c>
      <c r="AP62" s="146"/>
    </row>
    <row r="63" spans="28:47" ht="18.75" customHeight="1" x14ac:dyDescent="0.25">
      <c r="AB63" s="29"/>
      <c r="AC63" s="120" t="str">
        <f>IF(AC47&gt;=AD14,"Objectif atteint","Objectif non atteint")</f>
        <v>Objectif non atteint</v>
      </c>
      <c r="AD63" s="120"/>
      <c r="AE63" s="120"/>
      <c r="AF63" s="91"/>
      <c r="AG63" s="92"/>
      <c r="AH63" s="121" t="str">
        <f>IF(AF47&gt;=AI14,"Objectif atteint","Objectif non atteint")</f>
        <v>Objectif atteint</v>
      </c>
      <c r="AI63" s="121"/>
      <c r="AJ63" s="121"/>
      <c r="AK63" s="27"/>
      <c r="AM63" s="77" t="s">
        <v>66</v>
      </c>
      <c r="AN63" s="78" t="s">
        <v>67</v>
      </c>
      <c r="AO63" s="79" t="s">
        <v>66</v>
      </c>
      <c r="AP63" s="78" t="s">
        <v>67</v>
      </c>
    </row>
    <row r="64" spans="28:47" ht="15.75" thickBot="1" x14ac:dyDescent="0.3">
      <c r="AB64" s="29"/>
      <c r="AC64" s="29"/>
      <c r="AD64" s="29"/>
      <c r="AE64" s="29"/>
      <c r="AF64" s="29"/>
      <c r="AG64" s="26"/>
      <c r="AH64" s="26"/>
      <c r="AI64" s="26"/>
      <c r="AJ64" s="26"/>
      <c r="AK64" s="27"/>
      <c r="AM64" s="74">
        <f>MATCH(AC47,AM67:AM73)</f>
        <v>3</v>
      </c>
      <c r="AN64" s="75">
        <f>MATCH(AC45,AN66:AT66)</f>
        <v>2</v>
      </c>
      <c r="AO64" s="76">
        <f>MATCH(AF47,AM67:AM73)</f>
        <v>5</v>
      </c>
      <c r="AP64" s="75">
        <f>MATCH(AF45,AN66:AT66)</f>
        <v>3</v>
      </c>
    </row>
    <row r="65" spans="28:46" ht="15.75" thickBot="1" x14ac:dyDescent="0.3">
      <c r="AB65" s="29"/>
      <c r="AC65" s="29"/>
      <c r="AD65" s="29"/>
      <c r="AE65" s="29"/>
      <c r="AF65" s="29"/>
      <c r="AG65" s="29"/>
      <c r="AH65" s="29"/>
      <c r="AI65" s="29"/>
      <c r="AJ65" s="29"/>
      <c r="AK65" s="27"/>
      <c r="AN65" s="127" t="s">
        <v>63</v>
      </c>
      <c r="AO65" s="127"/>
      <c r="AP65" s="127"/>
      <c r="AQ65" s="127"/>
      <c r="AR65" s="127"/>
      <c r="AS65" s="127"/>
    </row>
    <row r="66" spans="28:46" x14ac:dyDescent="0.25">
      <c r="AB66" s="29"/>
      <c r="AC66" s="29"/>
      <c r="AD66" s="27"/>
      <c r="AE66" s="27"/>
      <c r="AF66" s="27"/>
      <c r="AG66" s="27"/>
      <c r="AH66" s="27"/>
      <c r="AI66" s="27"/>
      <c r="AJ66" s="27"/>
      <c r="AK66" s="27"/>
      <c r="AM66" s="65"/>
      <c r="AN66" s="66">
        <v>5</v>
      </c>
      <c r="AO66" s="66">
        <v>25</v>
      </c>
      <c r="AP66" s="66">
        <v>35</v>
      </c>
      <c r="AQ66" s="66">
        <v>45</v>
      </c>
      <c r="AR66" s="66">
        <v>55</v>
      </c>
      <c r="AS66" s="66">
        <v>65</v>
      </c>
      <c r="AT66" s="67">
        <v>75</v>
      </c>
    </row>
    <row r="67" spans="28:46" x14ac:dyDescent="0.25">
      <c r="AB67" s="29"/>
      <c r="AC67" s="29"/>
      <c r="AD67" s="27"/>
      <c r="AE67" s="27"/>
      <c r="AF67" s="27"/>
      <c r="AG67" s="27"/>
      <c r="AH67" s="27"/>
      <c r="AI67" s="27"/>
      <c r="AJ67" s="27"/>
      <c r="AK67" s="27"/>
      <c r="AM67" s="68">
        <v>0</v>
      </c>
      <c r="AN67" s="69" t="s">
        <v>71</v>
      </c>
      <c r="AO67" s="69" t="s">
        <v>72</v>
      </c>
      <c r="AP67" s="69" t="s">
        <v>73</v>
      </c>
      <c r="AQ67" s="69" t="s">
        <v>74</v>
      </c>
      <c r="AR67" s="69" t="s">
        <v>75</v>
      </c>
      <c r="AS67" s="69" t="s">
        <v>76</v>
      </c>
      <c r="AT67" s="70" t="s">
        <v>92</v>
      </c>
    </row>
    <row r="68" spans="28:46" ht="15.75" thickBot="1" x14ac:dyDescent="0.3">
      <c r="AB68" s="29"/>
      <c r="AC68" s="29"/>
      <c r="AD68" s="27"/>
      <c r="AE68" s="27"/>
      <c r="AF68" s="27"/>
      <c r="AG68" s="27"/>
      <c r="AH68" s="27"/>
      <c r="AI68" s="27"/>
      <c r="AJ68" s="27"/>
      <c r="AK68" s="27"/>
      <c r="AL68" s="128" t="s">
        <v>64</v>
      </c>
      <c r="AM68" s="68">
        <v>10</v>
      </c>
      <c r="AN68" s="69" t="s">
        <v>71</v>
      </c>
      <c r="AO68" s="69" t="s">
        <v>72</v>
      </c>
      <c r="AP68" s="69" t="s">
        <v>73</v>
      </c>
      <c r="AQ68" s="69" t="s">
        <v>74</v>
      </c>
      <c r="AR68" s="69" t="s">
        <v>75</v>
      </c>
      <c r="AS68" s="69" t="s">
        <v>76</v>
      </c>
      <c r="AT68" s="70" t="s">
        <v>92</v>
      </c>
    </row>
    <row r="69" spans="28:46" ht="24" thickBot="1" x14ac:dyDescent="0.3">
      <c r="AB69" s="29"/>
      <c r="AC69" s="129" t="s">
        <v>65</v>
      </c>
      <c r="AD69" s="130"/>
      <c r="AE69" s="131"/>
      <c r="AF69" s="27"/>
      <c r="AG69" s="27"/>
      <c r="AH69" s="132" t="s">
        <v>65</v>
      </c>
      <c r="AI69" s="133"/>
      <c r="AJ69" s="134"/>
      <c r="AK69" s="27"/>
      <c r="AL69" s="128"/>
      <c r="AM69" s="68">
        <v>25</v>
      </c>
      <c r="AN69" s="69" t="s">
        <v>71</v>
      </c>
      <c r="AO69" s="69" t="s">
        <v>72</v>
      </c>
      <c r="AP69" s="69" t="s">
        <v>77</v>
      </c>
      <c r="AQ69" s="69" t="s">
        <v>74</v>
      </c>
      <c r="AR69" s="69" t="s">
        <v>75</v>
      </c>
      <c r="AS69" s="69" t="s">
        <v>76</v>
      </c>
      <c r="AT69" s="70" t="s">
        <v>92</v>
      </c>
    </row>
    <row r="70" spans="28:46" ht="15.75" thickTop="1" x14ac:dyDescent="0.25">
      <c r="AB70" s="29"/>
      <c r="AC70" s="135" t="str">
        <f>INDEX(AN67:AT73,AM64,AN64)</f>
        <v>Le pourcentage de pertes peut-être encore amélioré. Continuer à écarter le jeu sur les extérieurs. Ne dribblez que s'il n'y a pas de solution de passe vers l'avant et que l'espace est libre. Varier vitesses et directions pour vous démarquer. Certains choix de passes peuvent être réalisés plus vite et ne tirez qu'en position favorable !</v>
      </c>
      <c r="AD70" s="135"/>
      <c r="AE70" s="135"/>
      <c r="AF70" s="136"/>
      <c r="AG70" s="138" t="str">
        <f>INDEX(AN67:AT73,AO64,AP64)</f>
        <v>Encore trop de pertes de balles, passez davantage par les côtés. Attrapez la balle et courrez sans dribbler. Ne dribblez que s'il n'y a pas de solution de passe vers l'avant et que l'espace est libre. Varier vitesses et directions pour vous démarquer. Ne tenter pas de passes impossibles. Efficacité au tir intéressante</v>
      </c>
      <c r="AH70" s="139"/>
      <c r="AI70" s="139"/>
      <c r="AJ70" s="139"/>
      <c r="AK70" s="27"/>
      <c r="AL70" s="128"/>
      <c r="AM70" s="68">
        <v>35</v>
      </c>
      <c r="AN70" s="69" t="s">
        <v>78</v>
      </c>
      <c r="AO70" s="69" t="s">
        <v>72</v>
      </c>
      <c r="AP70" s="69" t="s">
        <v>73</v>
      </c>
      <c r="AQ70" s="69" t="s">
        <v>74</v>
      </c>
      <c r="AR70" s="69" t="s">
        <v>75</v>
      </c>
      <c r="AS70" s="69" t="s">
        <v>79</v>
      </c>
      <c r="AT70" s="70" t="s">
        <v>92</v>
      </c>
    </row>
    <row r="71" spans="28:46" x14ac:dyDescent="0.25">
      <c r="AB71" s="29"/>
      <c r="AC71" s="135"/>
      <c r="AD71" s="135"/>
      <c r="AE71" s="135"/>
      <c r="AF71" s="135"/>
      <c r="AG71" s="139"/>
      <c r="AH71" s="139"/>
      <c r="AI71" s="139"/>
      <c r="AJ71" s="139"/>
      <c r="AK71" s="27"/>
      <c r="AL71" s="128"/>
      <c r="AM71" s="68">
        <v>45</v>
      </c>
      <c r="AN71" s="69" t="s">
        <v>80</v>
      </c>
      <c r="AO71" s="69" t="s">
        <v>81</v>
      </c>
      <c r="AP71" s="69" t="s">
        <v>82</v>
      </c>
      <c r="AQ71" s="69" t="s">
        <v>83</v>
      </c>
      <c r="AR71" s="69" t="s">
        <v>84</v>
      </c>
      <c r="AS71" s="69" t="s">
        <v>85</v>
      </c>
      <c r="AT71" s="70" t="s">
        <v>92</v>
      </c>
    </row>
    <row r="72" spans="28:46" x14ac:dyDescent="0.25">
      <c r="AB72" s="29"/>
      <c r="AC72" s="135"/>
      <c r="AD72" s="135"/>
      <c r="AE72" s="135"/>
      <c r="AF72" s="135"/>
      <c r="AG72" s="139"/>
      <c r="AH72" s="139"/>
      <c r="AI72" s="139"/>
      <c r="AJ72" s="139"/>
      <c r="AK72" s="27"/>
      <c r="AL72" s="128"/>
      <c r="AM72" s="68">
        <v>55</v>
      </c>
      <c r="AN72" s="69" t="s">
        <v>80</v>
      </c>
      <c r="AO72" s="69" t="s">
        <v>81</v>
      </c>
      <c r="AP72" s="69" t="s">
        <v>82</v>
      </c>
      <c r="AQ72" s="69" t="s">
        <v>83</v>
      </c>
      <c r="AR72" s="69" t="s">
        <v>84</v>
      </c>
      <c r="AS72" s="69" t="s">
        <v>85</v>
      </c>
      <c r="AT72" s="70" t="s">
        <v>92</v>
      </c>
    </row>
    <row r="73" spans="28:46" ht="15.75" thickBot="1" x14ac:dyDescent="0.3">
      <c r="AB73" s="29"/>
      <c r="AC73" s="135"/>
      <c r="AD73" s="135"/>
      <c r="AE73" s="135"/>
      <c r="AF73" s="135"/>
      <c r="AG73" s="139"/>
      <c r="AH73" s="139"/>
      <c r="AI73" s="139"/>
      <c r="AJ73" s="139"/>
      <c r="AK73" s="27"/>
      <c r="AL73" s="128"/>
      <c r="AM73" s="71">
        <v>65</v>
      </c>
      <c r="AN73" s="72" t="s">
        <v>86</v>
      </c>
      <c r="AO73" s="72" t="s">
        <v>87</v>
      </c>
      <c r="AP73" s="72" t="s">
        <v>88</v>
      </c>
      <c r="AQ73" s="72" t="s">
        <v>89</v>
      </c>
      <c r="AR73" s="72" t="s">
        <v>90</v>
      </c>
      <c r="AS73" s="72" t="s">
        <v>91</v>
      </c>
      <c r="AT73" s="73" t="s">
        <v>92</v>
      </c>
    </row>
    <row r="74" spans="28:46" x14ac:dyDescent="0.25">
      <c r="AB74" s="29"/>
      <c r="AC74" s="135"/>
      <c r="AD74" s="135"/>
      <c r="AE74" s="135"/>
      <c r="AF74" s="135"/>
      <c r="AG74" s="139"/>
      <c r="AH74" s="139"/>
      <c r="AI74" s="139"/>
      <c r="AJ74" s="139"/>
      <c r="AK74" s="27"/>
      <c r="AN74" s="69"/>
      <c r="AO74" s="69"/>
      <c r="AP74" s="69"/>
      <c r="AQ74" s="69"/>
      <c r="AR74" s="69"/>
      <c r="AS74" s="69"/>
      <c r="AT74" s="69"/>
    </row>
    <row r="75" spans="28:46" x14ac:dyDescent="0.25">
      <c r="AB75" s="29"/>
      <c r="AC75" s="135"/>
      <c r="AD75" s="135"/>
      <c r="AE75" s="135"/>
      <c r="AF75" s="135"/>
      <c r="AG75" s="139"/>
      <c r="AH75" s="139"/>
      <c r="AI75" s="139"/>
      <c r="AJ75" s="139"/>
      <c r="AK75" s="27"/>
      <c r="AN75" s="69"/>
      <c r="AO75" s="69"/>
      <c r="AP75" s="69"/>
      <c r="AQ75" s="69"/>
      <c r="AR75" s="69"/>
      <c r="AS75" s="69"/>
      <c r="AT75" s="69"/>
    </row>
    <row r="76" spans="28:46" x14ac:dyDescent="0.25">
      <c r="AB76" s="29"/>
      <c r="AC76" s="135"/>
      <c r="AD76" s="135"/>
      <c r="AE76" s="135"/>
      <c r="AF76" s="135"/>
      <c r="AG76" s="139"/>
      <c r="AH76" s="139"/>
      <c r="AI76" s="139"/>
      <c r="AJ76" s="139"/>
      <c r="AK76" s="27"/>
      <c r="AN76" s="69"/>
      <c r="AO76" s="69"/>
      <c r="AP76" s="69"/>
      <c r="AQ76" s="69"/>
      <c r="AR76" s="69"/>
      <c r="AS76" s="69"/>
      <c r="AT76" s="69"/>
    </row>
    <row r="77" spans="28:46" x14ac:dyDescent="0.25">
      <c r="AB77" s="29"/>
      <c r="AC77" s="135"/>
      <c r="AD77" s="135"/>
      <c r="AE77" s="135"/>
      <c r="AF77" s="135"/>
      <c r="AG77" s="139"/>
      <c r="AH77" s="139"/>
      <c r="AI77" s="139"/>
      <c r="AJ77" s="139"/>
      <c r="AK77" s="27"/>
      <c r="AN77" s="69"/>
      <c r="AO77" s="69"/>
      <c r="AP77" s="69"/>
      <c r="AQ77" s="69"/>
      <c r="AR77" s="69"/>
      <c r="AS77" s="69"/>
      <c r="AT77" s="69"/>
    </row>
    <row r="78" spans="28:46" ht="59.25" customHeight="1" thickBot="1" x14ac:dyDescent="0.3">
      <c r="AB78" s="29"/>
      <c r="AC78" s="137"/>
      <c r="AD78" s="137"/>
      <c r="AE78" s="137"/>
      <c r="AF78" s="137"/>
      <c r="AG78" s="140"/>
      <c r="AH78" s="140"/>
      <c r="AI78" s="140"/>
      <c r="AJ78" s="140"/>
      <c r="AK78" s="27"/>
      <c r="AM78" s="2" t="e">
        <f>si</f>
        <v>#NAME?</v>
      </c>
      <c r="AN78" s="69"/>
      <c r="AO78" s="69"/>
      <c r="AP78" s="69"/>
      <c r="AQ78" s="69"/>
      <c r="AR78" s="69"/>
      <c r="AS78" s="69"/>
      <c r="AT78" s="69"/>
    </row>
    <row r="79" spans="28:46" ht="14.25" customHeight="1" thickTop="1" x14ac:dyDescent="0.25">
      <c r="AB79" s="29"/>
      <c r="AC79" s="29"/>
      <c r="AD79" s="27"/>
      <c r="AE79" s="27"/>
      <c r="AF79" s="27"/>
      <c r="AG79" s="27"/>
      <c r="AH79" s="27"/>
      <c r="AI79" s="27"/>
      <c r="AJ79" s="27"/>
      <c r="AK79" s="27"/>
      <c r="AN79" s="69"/>
      <c r="AO79" s="69"/>
      <c r="AP79" s="69"/>
      <c r="AQ79" s="69"/>
      <c r="AR79" s="69"/>
      <c r="AS79" s="69"/>
      <c r="AT79" s="69"/>
    </row>
    <row r="80" spans="28:46" ht="14.25" customHeight="1" x14ac:dyDescent="0.25">
      <c r="AB80" s="29"/>
      <c r="AC80" s="29"/>
      <c r="AD80" s="27"/>
      <c r="AE80" s="27"/>
      <c r="AF80" s="27"/>
      <c r="AG80" s="27"/>
      <c r="AH80" s="27"/>
      <c r="AI80" s="27"/>
      <c r="AJ80" s="27"/>
      <c r="AK80" s="27"/>
      <c r="AN80" s="69"/>
      <c r="AO80" s="69"/>
      <c r="AP80" s="69"/>
      <c r="AQ80" s="69"/>
      <c r="AR80" s="69"/>
      <c r="AS80" s="69"/>
      <c r="AT80" s="69"/>
    </row>
    <row r="81" spans="28:46" ht="18.75" x14ac:dyDescent="0.25">
      <c r="AB81" s="11"/>
      <c r="AC81" s="122" t="s">
        <v>0</v>
      </c>
      <c r="AD81" s="122"/>
      <c r="AE81" s="122"/>
      <c r="AF81" s="122"/>
      <c r="AG81" s="122"/>
      <c r="AH81" s="122"/>
      <c r="AI81" s="122"/>
      <c r="AJ81" s="122"/>
      <c r="AK81" s="11"/>
      <c r="AN81" s="69"/>
      <c r="AO81" s="69"/>
      <c r="AP81" s="69"/>
      <c r="AQ81" s="69"/>
      <c r="AR81" s="69"/>
      <c r="AS81" s="69"/>
      <c r="AT81" s="69"/>
    </row>
    <row r="82" spans="28:46" x14ac:dyDescent="0.25">
      <c r="AN82" s="69"/>
      <c r="AO82" s="69"/>
      <c r="AP82" s="69"/>
      <c r="AQ82" s="69"/>
      <c r="AR82" s="69"/>
      <c r="AS82" s="69"/>
      <c r="AT82" s="69"/>
    </row>
  </sheetData>
  <sheetProtection algorithmName="SHA-512" hashValue="D0iGNqHSoR1WAJs02rfO0+bHiv/CnEMQFV0gXfx9/XVu0/PT9OOEPQgK1lL4x4OB7mIIFhUuz4jtJcE+wn6jdQ==" saltValue="E8vm8QtUwKggwiHVltUowg==" spinCount="100000" sheet="1" objects="1" scenarios="1"/>
  <mergeCells count="55">
    <mergeCell ref="AT42:AU42"/>
    <mergeCell ref="AC81:AJ81"/>
    <mergeCell ref="AM62:AN62"/>
    <mergeCell ref="AO62:AP62"/>
    <mergeCell ref="AC63:AE63"/>
    <mergeCell ref="AH63:AJ63"/>
    <mergeCell ref="AN65:AS65"/>
    <mergeCell ref="AL68:AL73"/>
    <mergeCell ref="AC69:AE69"/>
    <mergeCell ref="AH69:AJ69"/>
    <mergeCell ref="AC70:AF78"/>
    <mergeCell ref="AG70:AJ78"/>
    <mergeCell ref="AC51:AE51"/>
    <mergeCell ref="AH51:AJ51"/>
    <mergeCell ref="AC36:AC37"/>
    <mergeCell ref="AD36:AF36"/>
    <mergeCell ref="AG36:AJ36"/>
    <mergeCell ref="AD37:AF37"/>
    <mergeCell ref="AG37:AJ37"/>
    <mergeCell ref="AB39:AK39"/>
    <mergeCell ref="AC41:AD41"/>
    <mergeCell ref="AH41:AI41"/>
    <mergeCell ref="AC42:AD42"/>
    <mergeCell ref="AF42:AG42"/>
    <mergeCell ref="AE30:AH30"/>
    <mergeCell ref="AE31:AF31"/>
    <mergeCell ref="AG31:AH31"/>
    <mergeCell ref="AC33:AJ33"/>
    <mergeCell ref="AC34:AC35"/>
    <mergeCell ref="AD34:AF34"/>
    <mergeCell ref="AG34:AJ34"/>
    <mergeCell ref="AD35:AF35"/>
    <mergeCell ref="AG35:AJ35"/>
    <mergeCell ref="AC20:AE20"/>
    <mergeCell ref="AH20:AJ20"/>
    <mergeCell ref="AB22:AK22"/>
    <mergeCell ref="AE24:AH24"/>
    <mergeCell ref="AE25:AF25"/>
    <mergeCell ref="AG25:AH25"/>
    <mergeCell ref="AC16:AE16"/>
    <mergeCell ref="AH16:AJ16"/>
    <mergeCell ref="AC17:AE17"/>
    <mergeCell ref="AF17:AG19"/>
    <mergeCell ref="AH17:AJ17"/>
    <mergeCell ref="AC18:AE18"/>
    <mergeCell ref="AH18:AJ18"/>
    <mergeCell ref="AC19:AE19"/>
    <mergeCell ref="AH19:AJ19"/>
    <mergeCell ref="AC12:AE12"/>
    <mergeCell ref="AH12:AJ12"/>
    <mergeCell ref="AC1:AJ2"/>
    <mergeCell ref="AE8:AF8"/>
    <mergeCell ref="AG8:AH8"/>
    <mergeCell ref="AC10:AD10"/>
    <mergeCell ref="AH10:AI10"/>
  </mergeCells>
  <conditionalFormatting sqref="AG25 AE25">
    <cfRule type="expression" dxfId="9" priority="5">
      <formula>$AQ$25&gt;1</formula>
    </cfRule>
  </conditionalFormatting>
  <conditionalFormatting sqref="AC51:AE51">
    <cfRule type="cellIs" dxfId="8" priority="4" operator="equal">
      <formula>"Objectif non atteint"</formula>
    </cfRule>
  </conditionalFormatting>
  <conditionalFormatting sqref="AH51:AJ51">
    <cfRule type="cellIs" dxfId="7" priority="3" operator="equal">
      <formula>"Objectif non atteint"</formula>
    </cfRule>
  </conditionalFormatting>
  <conditionalFormatting sqref="AC63:AE63">
    <cfRule type="cellIs" dxfId="6" priority="2" operator="equal">
      <formula>"Objectif non atteint"</formula>
    </cfRule>
  </conditionalFormatting>
  <conditionalFormatting sqref="AH63:AJ63">
    <cfRule type="containsText" dxfId="5" priority="1" operator="containsText" text="Objectif non atteint">
      <formula>NOT(ISERROR(SEARCH("Objectif non atteint",AH63)))</formula>
    </cfRule>
  </conditionalFormatting>
  <dataValidations count="6">
    <dataValidation type="list" allowBlank="1" showInputMessage="1" showErrorMessage="1" sqref="AG36:AG37" xr:uid="{9498133F-D95C-4831-9629-25F01C940544}">
      <formula1>$AP$33:$AP$36</formula1>
    </dataValidation>
    <dataValidation type="list" allowBlank="1" showInputMessage="1" showErrorMessage="1" sqref="AG34:AJ35" xr:uid="{B571EA53-73C0-4AEC-AE9C-5B5507979864}">
      <formula1>$AP$33:$AP$35</formula1>
    </dataValidation>
    <dataValidation type="list" allowBlank="1" showInputMessage="1" showErrorMessage="1" sqref="AH28:AK28 AB28:AE28" xr:uid="{7AC39AC0-A70A-47EF-80E7-8F63C8CF2361}">
      <formula1>$AO$20:$AO$29</formula1>
    </dataValidation>
    <dataValidation type="list" allowBlank="1" showInputMessage="1" showErrorMessage="1" sqref="AD34:AF37 AC16:AE20 AH16:AJ20" xr:uid="{5E1CDA88-2700-45E0-B264-815402C43A23}">
      <formula1>INDIRECT($AG$8)</formula1>
    </dataValidation>
    <dataValidation type="list" allowBlank="1" showInputMessage="1" showErrorMessage="1" sqref="AE10 AJ10" xr:uid="{D34CD150-F703-4954-BD35-F52AFAA21C82}">
      <formula1>$AN$2:$AN$9</formula1>
    </dataValidation>
    <dataValidation type="list" allowBlank="1" showInputMessage="1" showErrorMessage="1" sqref="AD13:AD14 AI13:AI14" xr:uid="{EEA4F062-6F0C-4158-9AC3-2120E7743F6D}">
      <formula1>$AP$5:$AP$24</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23D318C-44E0-4123-9E13-150BD19D2E33}">
          <x14:formula1>
            <xm:f>Parametres!$A$1:$B$1</xm:f>
          </x14:formula1>
          <xm:sqref>AG8:AH8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0D5FB-7A75-4262-8402-26780CBE5837}">
  <sheetPr>
    <tabColor theme="0"/>
  </sheetPr>
  <dimension ref="A1:AU82"/>
  <sheetViews>
    <sheetView topLeftCell="AB1" zoomScale="75" zoomScaleNormal="75" workbookViewId="0">
      <selection activeCell="AJ13" sqref="AJ13"/>
    </sheetView>
  </sheetViews>
  <sheetFormatPr baseColWidth="10" defaultColWidth="0" defaultRowHeight="15" customHeight="1" zeroHeight="1" x14ac:dyDescent="0.25"/>
  <cols>
    <col min="1" max="1" width="11.42578125" style="2" hidden="1" customWidth="1"/>
    <col min="2" max="2" width="34.28515625" style="2" hidden="1" customWidth="1"/>
    <col min="3" max="3" width="19" style="2" hidden="1" customWidth="1"/>
    <col min="4" max="27" width="11.42578125" style="2" hidden="1" customWidth="1"/>
    <col min="28" max="28" width="1.85546875" style="9" customWidth="1"/>
    <col min="29" max="29" width="12.7109375" style="9" customWidth="1"/>
    <col min="30" max="31" width="12.7109375" style="16" customWidth="1"/>
    <col min="32" max="33" width="6.7109375" style="16" customWidth="1"/>
    <col min="34" max="36" width="12.7109375" style="16" customWidth="1"/>
    <col min="37" max="37" width="1.85546875" style="16" customWidth="1"/>
    <col min="38" max="39" width="15" style="2" hidden="1" customWidth="1"/>
    <col min="40" max="47" width="0" style="7" hidden="1" customWidth="1"/>
    <col min="48" max="16384" width="15" style="7" hidden="1"/>
  </cols>
  <sheetData>
    <row r="1" spans="1:42" ht="30" customHeight="1" x14ac:dyDescent="0.25">
      <c r="A1" s="6" t="s">
        <v>29</v>
      </c>
      <c r="B1" s="6" t="s">
        <v>1</v>
      </c>
      <c r="C1" s="6" t="s">
        <v>2</v>
      </c>
      <c r="D1" s="6" t="s">
        <v>3</v>
      </c>
      <c r="E1" s="6" t="s">
        <v>28</v>
      </c>
      <c r="F1" s="6" t="s">
        <v>57</v>
      </c>
      <c r="G1" s="6" t="s">
        <v>97</v>
      </c>
      <c r="H1" s="6" t="s">
        <v>98</v>
      </c>
      <c r="I1" s="6" t="s">
        <v>99</v>
      </c>
      <c r="J1" s="6"/>
      <c r="K1" s="6"/>
      <c r="L1" s="6"/>
      <c r="M1" s="6"/>
      <c r="N1" s="6"/>
      <c r="O1" s="6"/>
      <c r="P1" s="6"/>
      <c r="Q1" s="6"/>
      <c r="R1" s="6"/>
      <c r="S1" s="6"/>
      <c r="T1" s="7"/>
      <c r="U1" s="7"/>
      <c r="V1" s="7"/>
      <c r="W1" s="7"/>
      <c r="X1" s="7"/>
      <c r="Y1" s="7"/>
      <c r="Z1" s="7"/>
      <c r="AA1" s="8"/>
      <c r="AB1" s="24"/>
      <c r="AC1" s="116" t="s">
        <v>6</v>
      </c>
      <c r="AD1" s="116"/>
      <c r="AE1" s="116"/>
      <c r="AF1" s="116"/>
      <c r="AG1" s="116"/>
      <c r="AH1" s="116"/>
      <c r="AI1" s="116"/>
      <c r="AJ1" s="116"/>
      <c r="AK1" s="25"/>
      <c r="AL1" s="25"/>
      <c r="AM1" s="7"/>
      <c r="AN1" s="7" t="s">
        <v>3</v>
      </c>
    </row>
    <row r="2" spans="1:42" ht="30" customHeight="1" x14ac:dyDescent="0.25">
      <c r="A2" s="5" t="str">
        <f>$AG$8</f>
        <v>D_3ème</v>
      </c>
      <c r="B2" s="5" t="str">
        <f>AC16</f>
        <v>Elève 1</v>
      </c>
      <c r="C2" s="5" t="str">
        <f>IF(D2&gt;4,"Club B","Club A")</f>
        <v>Club B</v>
      </c>
      <c r="D2" s="5">
        <f>$AE$10</f>
        <v>7</v>
      </c>
      <c r="E2" s="5">
        <f>$AC$44</f>
        <v>72.727272727272734</v>
      </c>
      <c r="F2" s="5">
        <f>$AC$47</f>
        <v>25</v>
      </c>
      <c r="G2" s="5">
        <f>IF($AE$31&gt;$AG$31,3,IF($AE$31=$AG$31,2,1))</f>
        <v>1</v>
      </c>
      <c r="H2" s="5" t="s">
        <v>100</v>
      </c>
      <c r="I2" s="5" t="s">
        <v>100</v>
      </c>
      <c r="J2" s="5"/>
      <c r="K2" s="5"/>
      <c r="L2" s="5"/>
      <c r="M2" s="5"/>
      <c r="N2" s="5"/>
      <c r="O2" s="5"/>
      <c r="P2" s="5"/>
      <c r="Q2" s="5"/>
      <c r="R2" s="5"/>
      <c r="S2" s="5"/>
      <c r="AB2" s="26"/>
      <c r="AC2" s="116"/>
      <c r="AD2" s="116"/>
      <c r="AE2" s="116"/>
      <c r="AF2" s="116"/>
      <c r="AG2" s="116"/>
      <c r="AH2" s="116"/>
      <c r="AI2" s="116"/>
      <c r="AJ2" s="116"/>
      <c r="AK2" s="27"/>
      <c r="AL2" s="7"/>
      <c r="AM2" s="7"/>
      <c r="AN2" s="7">
        <v>1</v>
      </c>
    </row>
    <row r="3" spans="1:42" ht="30" customHeight="1" x14ac:dyDescent="0.25">
      <c r="A3" s="5" t="str">
        <f t="shared" ref="A3:A15" si="0">$AG$8</f>
        <v>D_3ème</v>
      </c>
      <c r="B3" s="5" t="str">
        <f t="shared" ref="B3:B6" si="1">AC17</f>
        <v>Elève  6</v>
      </c>
      <c r="C3" s="5" t="str">
        <f t="shared" ref="C3:C11" si="2">IF(D3&gt;4,"Club B","Club A")</f>
        <v>Club B</v>
      </c>
      <c r="D3" s="5">
        <f t="shared" ref="D3:D6" si="3">$AE$10</f>
        <v>7</v>
      </c>
      <c r="E3" s="5">
        <f t="shared" ref="E3:E6" si="4">$AC$44</f>
        <v>72.727272727272734</v>
      </c>
      <c r="F3" s="5">
        <f t="shared" ref="F3:F6" si="5">$AC$47</f>
        <v>25</v>
      </c>
      <c r="G3" s="5">
        <f t="shared" ref="G3:G6" si="6">IF($AE$31&gt;$AG$31,3,IF($AE$31=$AG$31,2,1))</f>
        <v>1</v>
      </c>
      <c r="H3" s="5" t="s">
        <v>100</v>
      </c>
      <c r="I3" s="5" t="s">
        <v>100</v>
      </c>
      <c r="J3" s="5"/>
      <c r="K3" s="5"/>
      <c r="L3" s="5"/>
      <c r="M3" s="5"/>
      <c r="N3" s="5"/>
      <c r="O3" s="5"/>
      <c r="P3" s="5"/>
      <c r="Q3" s="5"/>
      <c r="R3" s="5"/>
      <c r="S3" s="5"/>
      <c r="AB3" s="26"/>
      <c r="AC3" s="26"/>
      <c r="AD3" s="28"/>
      <c r="AE3" s="28"/>
      <c r="AF3" s="28"/>
      <c r="AG3" s="26"/>
      <c r="AH3" s="29"/>
      <c r="AI3" s="29"/>
      <c r="AJ3" s="27"/>
      <c r="AK3" s="27"/>
      <c r="AL3" s="7"/>
      <c r="AM3" s="7"/>
      <c r="AN3" s="7">
        <v>2</v>
      </c>
    </row>
    <row r="4" spans="1:42" ht="30" customHeight="1" x14ac:dyDescent="0.25">
      <c r="A4" s="5" t="str">
        <f t="shared" si="0"/>
        <v>D_3ème</v>
      </c>
      <c r="B4" s="5" t="str">
        <f t="shared" si="1"/>
        <v>Elève  6</v>
      </c>
      <c r="C4" s="5" t="str">
        <f t="shared" si="2"/>
        <v>Club B</v>
      </c>
      <c r="D4" s="5">
        <f t="shared" si="3"/>
        <v>7</v>
      </c>
      <c r="E4" s="5">
        <f t="shared" si="4"/>
        <v>72.727272727272734</v>
      </c>
      <c r="F4" s="5">
        <f t="shared" si="5"/>
        <v>25</v>
      </c>
      <c r="G4" s="5">
        <f t="shared" si="6"/>
        <v>1</v>
      </c>
      <c r="H4" s="5" t="s">
        <v>100</v>
      </c>
      <c r="I4" s="5" t="s">
        <v>100</v>
      </c>
      <c r="J4" s="5"/>
      <c r="K4" s="5"/>
      <c r="L4" s="5"/>
      <c r="M4" s="5"/>
      <c r="N4" s="5"/>
      <c r="O4" s="5"/>
      <c r="P4" s="5"/>
      <c r="Q4" s="5"/>
      <c r="R4" s="5"/>
      <c r="S4" s="5"/>
      <c r="AB4" s="26"/>
      <c r="AC4" s="26"/>
      <c r="AD4" s="28"/>
      <c r="AE4" s="28"/>
      <c r="AF4" s="28"/>
      <c r="AG4" s="26"/>
      <c r="AH4" s="29"/>
      <c r="AI4" s="29"/>
      <c r="AJ4" s="27"/>
      <c r="AK4" s="27"/>
      <c r="AL4" s="7"/>
      <c r="AM4" s="7"/>
      <c r="AN4" s="7">
        <v>3</v>
      </c>
      <c r="AP4" s="7" t="s">
        <v>95</v>
      </c>
    </row>
    <row r="5" spans="1:42" ht="30" customHeight="1" x14ac:dyDescent="0.25">
      <c r="A5" s="5" t="str">
        <f t="shared" si="0"/>
        <v>D_3ème</v>
      </c>
      <c r="B5" s="5" t="str">
        <f t="shared" si="1"/>
        <v>Elève  6</v>
      </c>
      <c r="C5" s="5" t="str">
        <f t="shared" si="2"/>
        <v>Club B</v>
      </c>
      <c r="D5" s="5">
        <f t="shared" si="3"/>
        <v>7</v>
      </c>
      <c r="E5" s="5">
        <f t="shared" si="4"/>
        <v>72.727272727272734</v>
      </c>
      <c r="F5" s="5">
        <f t="shared" si="5"/>
        <v>25</v>
      </c>
      <c r="G5" s="5">
        <f t="shared" si="6"/>
        <v>1</v>
      </c>
      <c r="H5" s="5" t="s">
        <v>100</v>
      </c>
      <c r="I5" s="5" t="s">
        <v>100</v>
      </c>
      <c r="J5" s="5"/>
      <c r="K5" s="5"/>
      <c r="L5" s="5"/>
      <c r="M5" s="5"/>
      <c r="N5" s="5"/>
      <c r="O5" s="5"/>
      <c r="P5" s="5"/>
      <c r="Q5" s="5"/>
      <c r="R5" s="5"/>
      <c r="S5" s="5"/>
      <c r="AB5" s="26"/>
      <c r="AC5" s="26"/>
      <c r="AD5" s="28"/>
      <c r="AE5" s="28"/>
      <c r="AF5" s="28"/>
      <c r="AG5" s="26"/>
      <c r="AH5" s="29"/>
      <c r="AI5" s="29"/>
      <c r="AJ5" s="27"/>
      <c r="AK5" s="27"/>
      <c r="AL5" s="7"/>
      <c r="AM5" s="7"/>
      <c r="AN5" s="7">
        <v>4</v>
      </c>
      <c r="AP5" s="7">
        <v>5</v>
      </c>
    </row>
    <row r="6" spans="1:42" ht="30" customHeight="1" x14ac:dyDescent="0.25">
      <c r="A6" s="5" t="str">
        <f t="shared" si="0"/>
        <v>D_3ème</v>
      </c>
      <c r="B6" s="5" t="str">
        <f t="shared" si="1"/>
        <v>Elève  6</v>
      </c>
      <c r="C6" s="5" t="str">
        <f t="shared" si="2"/>
        <v>Club B</v>
      </c>
      <c r="D6" s="5">
        <f t="shared" si="3"/>
        <v>7</v>
      </c>
      <c r="E6" s="5">
        <f t="shared" si="4"/>
        <v>72.727272727272734</v>
      </c>
      <c r="F6" s="5">
        <f t="shared" si="5"/>
        <v>25</v>
      </c>
      <c r="G6" s="5">
        <f t="shared" si="6"/>
        <v>1</v>
      </c>
      <c r="H6" s="5" t="s">
        <v>100</v>
      </c>
      <c r="I6" s="5" t="s">
        <v>100</v>
      </c>
      <c r="J6" s="5"/>
      <c r="K6" s="5"/>
      <c r="L6" s="5"/>
      <c r="M6" s="5"/>
      <c r="N6" s="5"/>
      <c r="O6" s="5"/>
      <c r="P6" s="5"/>
      <c r="Q6" s="5"/>
      <c r="R6" s="5"/>
      <c r="S6" s="5"/>
      <c r="AB6" s="26"/>
      <c r="AC6" s="26"/>
      <c r="AD6" s="30"/>
      <c r="AE6" s="31"/>
      <c r="AF6" s="32"/>
      <c r="AG6" s="32"/>
      <c r="AH6" s="29"/>
      <c r="AI6" s="29"/>
      <c r="AJ6" s="27"/>
      <c r="AK6" s="27"/>
      <c r="AL6" s="7"/>
      <c r="AM6" s="7"/>
      <c r="AN6" s="7">
        <v>5</v>
      </c>
      <c r="AP6" s="7">
        <v>10</v>
      </c>
    </row>
    <row r="7" spans="1:42" ht="30" customHeight="1" x14ac:dyDescent="0.25">
      <c r="A7" s="5" t="str">
        <f t="shared" si="0"/>
        <v>D_3ème</v>
      </c>
      <c r="B7" s="5" t="str">
        <f>AH16</f>
        <v>Elève  6</v>
      </c>
      <c r="C7" s="5" t="str">
        <f t="shared" si="2"/>
        <v>Club A</v>
      </c>
      <c r="D7" s="5">
        <f>$AJ$10</f>
        <v>4</v>
      </c>
      <c r="E7" s="5">
        <f>$AF$44</f>
        <v>57.142857142857146</v>
      </c>
      <c r="F7" s="5">
        <f>$AF$47</f>
        <v>50</v>
      </c>
      <c r="G7" s="5">
        <f>IF($AE$31&lt;$AG$31,3,IF($AE$31=$AG$31,2,1))</f>
        <v>3</v>
      </c>
      <c r="H7" s="5" t="s">
        <v>100</v>
      </c>
      <c r="I7" s="5" t="s">
        <v>100</v>
      </c>
      <c r="J7" s="5"/>
      <c r="K7" s="5"/>
      <c r="L7" s="5"/>
      <c r="M7" s="5"/>
      <c r="N7" s="5"/>
      <c r="O7" s="5"/>
      <c r="P7" s="5"/>
      <c r="Q7" s="5"/>
      <c r="R7" s="5"/>
      <c r="S7" s="5"/>
      <c r="AB7" s="26"/>
      <c r="AC7" s="26"/>
      <c r="AD7" s="28"/>
      <c r="AE7" s="33"/>
      <c r="AF7" s="28"/>
      <c r="AG7" s="28"/>
      <c r="AH7" s="29"/>
      <c r="AI7" s="29"/>
      <c r="AJ7" s="27"/>
      <c r="AK7" s="27"/>
      <c r="AL7" s="7"/>
      <c r="AM7" s="7"/>
      <c r="AN7" s="7">
        <v>6</v>
      </c>
      <c r="AP7" s="7">
        <v>15</v>
      </c>
    </row>
    <row r="8" spans="1:42" ht="30" customHeight="1" x14ac:dyDescent="0.25">
      <c r="A8" s="5" t="str">
        <f t="shared" si="0"/>
        <v>D_3ème</v>
      </c>
      <c r="B8" s="5" t="str">
        <f t="shared" ref="B8:B11" si="7">AH17</f>
        <v>Elève 4</v>
      </c>
      <c r="C8" s="5" t="str">
        <f t="shared" si="2"/>
        <v>Club A</v>
      </c>
      <c r="D8" s="5">
        <f t="shared" ref="D8:D11" si="8">$AJ$10</f>
        <v>4</v>
      </c>
      <c r="E8" s="5">
        <f t="shared" ref="E8:E11" si="9">$AF$44</f>
        <v>57.142857142857146</v>
      </c>
      <c r="F8" s="5">
        <f t="shared" ref="F8:F11" si="10">$AF$47</f>
        <v>50</v>
      </c>
      <c r="G8" s="5">
        <f t="shared" ref="G8:G11" si="11">IF($AE$31&lt;$AG$31,3,IF($AE$31=$AG$31,2,1))</f>
        <v>3</v>
      </c>
      <c r="H8" s="5" t="s">
        <v>100</v>
      </c>
      <c r="I8" s="5" t="s">
        <v>100</v>
      </c>
      <c r="AB8" s="34"/>
      <c r="AC8" s="26"/>
      <c r="AD8" s="30"/>
      <c r="AE8" s="117" t="s">
        <v>7</v>
      </c>
      <c r="AF8" s="117"/>
      <c r="AG8" s="118" t="s">
        <v>39</v>
      </c>
      <c r="AH8" s="118"/>
      <c r="AI8" s="29"/>
      <c r="AJ8" s="27"/>
      <c r="AK8" s="27"/>
      <c r="AL8" s="7"/>
      <c r="AM8" s="7"/>
      <c r="AN8" s="7">
        <v>7</v>
      </c>
      <c r="AP8" s="7">
        <v>25</v>
      </c>
    </row>
    <row r="9" spans="1:42" ht="30" customHeight="1" x14ac:dyDescent="0.25">
      <c r="A9" s="5" t="str">
        <f t="shared" si="0"/>
        <v>D_3ème</v>
      </c>
      <c r="B9" s="5" t="str">
        <f t="shared" si="7"/>
        <v>Elève  6</v>
      </c>
      <c r="C9" s="5" t="str">
        <f t="shared" si="2"/>
        <v>Club A</v>
      </c>
      <c r="D9" s="5">
        <f t="shared" si="8"/>
        <v>4</v>
      </c>
      <c r="E9" s="5">
        <f t="shared" si="9"/>
        <v>57.142857142857146</v>
      </c>
      <c r="F9" s="5">
        <f t="shared" si="10"/>
        <v>50</v>
      </c>
      <c r="G9" s="5">
        <f t="shared" si="11"/>
        <v>3</v>
      </c>
      <c r="H9" s="5" t="s">
        <v>100</v>
      </c>
      <c r="I9" s="5" t="s">
        <v>100</v>
      </c>
      <c r="AB9" s="26"/>
      <c r="AC9" s="26"/>
      <c r="AD9" s="28"/>
      <c r="AE9" s="33"/>
      <c r="AF9" s="34"/>
      <c r="AG9" s="34"/>
      <c r="AH9" s="29"/>
      <c r="AI9" s="29"/>
      <c r="AJ9" s="27"/>
      <c r="AK9" s="27"/>
      <c r="AL9" s="7"/>
      <c r="AM9" s="7"/>
      <c r="AN9" s="7">
        <v>8</v>
      </c>
      <c r="AP9" s="7">
        <v>30</v>
      </c>
    </row>
    <row r="10" spans="1:42" ht="30" customHeight="1" x14ac:dyDescent="0.25">
      <c r="A10" s="5" t="str">
        <f t="shared" si="0"/>
        <v>D_3ème</v>
      </c>
      <c r="B10" s="5" t="str">
        <f t="shared" si="7"/>
        <v>Elève  6</v>
      </c>
      <c r="C10" s="5" t="str">
        <f t="shared" si="2"/>
        <v>Club A</v>
      </c>
      <c r="D10" s="5">
        <f t="shared" si="8"/>
        <v>4</v>
      </c>
      <c r="E10" s="5">
        <f t="shared" si="9"/>
        <v>57.142857142857146</v>
      </c>
      <c r="F10" s="5">
        <f t="shared" si="10"/>
        <v>50</v>
      </c>
      <c r="G10" s="5">
        <f t="shared" si="11"/>
        <v>3</v>
      </c>
      <c r="H10" s="5" t="s">
        <v>100</v>
      </c>
      <c r="I10" s="5" t="s">
        <v>100</v>
      </c>
      <c r="AB10" s="26"/>
      <c r="AC10" s="119" t="s">
        <v>9</v>
      </c>
      <c r="AD10" s="119"/>
      <c r="AE10" s="99">
        <v>7</v>
      </c>
      <c r="AF10" s="35"/>
      <c r="AG10" s="36"/>
      <c r="AH10" s="119" t="s">
        <v>9</v>
      </c>
      <c r="AI10" s="119"/>
      <c r="AJ10" s="99">
        <v>4</v>
      </c>
      <c r="AK10" s="27"/>
      <c r="AL10" s="7"/>
      <c r="AM10" s="7"/>
      <c r="AP10" s="7">
        <v>35</v>
      </c>
    </row>
    <row r="11" spans="1:42" ht="21.75" customHeight="1" x14ac:dyDescent="0.25">
      <c r="A11" s="5" t="str">
        <f t="shared" si="0"/>
        <v>D_3ème</v>
      </c>
      <c r="B11" s="5" t="str">
        <f t="shared" si="7"/>
        <v>Elève  6</v>
      </c>
      <c r="C11" s="5" t="str">
        <f t="shared" si="2"/>
        <v>Club A</v>
      </c>
      <c r="D11" s="5">
        <f t="shared" si="8"/>
        <v>4</v>
      </c>
      <c r="E11" s="5">
        <f t="shared" si="9"/>
        <v>57.142857142857146</v>
      </c>
      <c r="F11" s="5">
        <f t="shared" si="10"/>
        <v>50</v>
      </c>
      <c r="G11" s="5">
        <f t="shared" si="11"/>
        <v>3</v>
      </c>
      <c r="H11" s="5" t="s">
        <v>100</v>
      </c>
      <c r="I11" s="5" t="s">
        <v>100</v>
      </c>
      <c r="AB11" s="26"/>
      <c r="AC11" s="26"/>
      <c r="AD11" s="28"/>
      <c r="AE11" s="28"/>
      <c r="AF11" s="28"/>
      <c r="AG11" s="28"/>
      <c r="AH11" s="29"/>
      <c r="AI11" s="29"/>
      <c r="AJ11" s="27"/>
      <c r="AK11" s="27"/>
      <c r="AL11" s="7"/>
      <c r="AM11" s="7"/>
      <c r="AP11" s="7">
        <v>40</v>
      </c>
    </row>
    <row r="12" spans="1:42" ht="30" customHeight="1" x14ac:dyDescent="0.25">
      <c r="A12" s="5" t="str">
        <f t="shared" si="0"/>
        <v>D_3ème</v>
      </c>
      <c r="B12" s="5" t="str">
        <f>AD34</f>
        <v>Elève  6</v>
      </c>
      <c r="C12" s="5" t="s">
        <v>100</v>
      </c>
      <c r="D12" s="5" t="s">
        <v>100</v>
      </c>
      <c r="E12" s="5" t="s">
        <v>100</v>
      </c>
      <c r="F12" s="5" t="s">
        <v>100</v>
      </c>
      <c r="G12" s="5" t="s">
        <v>100</v>
      </c>
      <c r="H12" s="5">
        <f>IF(AG34=$AP$33,0,IF(AG34=$AP$34,1,2))</f>
        <v>0</v>
      </c>
      <c r="I12" s="5" t="s">
        <v>100</v>
      </c>
      <c r="AB12" s="26"/>
      <c r="AC12" s="141" t="s">
        <v>96</v>
      </c>
      <c r="AD12" s="141"/>
      <c r="AE12" s="141"/>
      <c r="AF12" s="28"/>
      <c r="AG12" s="28"/>
      <c r="AH12" s="141" t="s">
        <v>96</v>
      </c>
      <c r="AI12" s="141"/>
      <c r="AJ12" s="141"/>
      <c r="AK12" s="27"/>
      <c r="AL12" s="7"/>
      <c r="AM12" s="7"/>
      <c r="AP12" s="7">
        <v>45</v>
      </c>
    </row>
    <row r="13" spans="1:42" ht="44.25" customHeight="1" x14ac:dyDescent="0.25">
      <c r="A13" s="5" t="str">
        <f t="shared" si="0"/>
        <v>D_3ème</v>
      </c>
      <c r="B13" s="5" t="str">
        <f t="shared" ref="B13:B15" si="12">AD35</f>
        <v>Elève 1</v>
      </c>
      <c r="C13" s="5" t="s">
        <v>100</v>
      </c>
      <c r="D13" s="5" t="s">
        <v>100</v>
      </c>
      <c r="E13" s="5" t="s">
        <v>100</v>
      </c>
      <c r="F13" s="5" t="s">
        <v>100</v>
      </c>
      <c r="G13" s="5" t="s">
        <v>100</v>
      </c>
      <c r="H13" s="5">
        <f>IF(AG35=$AP$33,0,IF(AG35=$AP$34,1,2))</f>
        <v>1</v>
      </c>
      <c r="I13" s="5" t="s">
        <v>100</v>
      </c>
      <c r="AB13" s="26"/>
      <c r="AC13" s="85" t="s">
        <v>93</v>
      </c>
      <c r="AD13" s="95">
        <v>60</v>
      </c>
      <c r="AE13" s="86" t="s">
        <v>95</v>
      </c>
      <c r="AF13" s="28"/>
      <c r="AG13" s="28"/>
      <c r="AH13" s="85" t="s">
        <v>93</v>
      </c>
      <c r="AI13" s="95">
        <v>75</v>
      </c>
      <c r="AJ13" s="86" t="s">
        <v>95</v>
      </c>
      <c r="AK13" s="27"/>
      <c r="AL13" s="7"/>
      <c r="AM13" s="7"/>
      <c r="AP13" s="7">
        <v>50</v>
      </c>
    </row>
    <row r="14" spans="1:42" ht="43.5" customHeight="1" x14ac:dyDescent="0.25">
      <c r="A14" s="5" t="str">
        <f t="shared" si="0"/>
        <v>D_3ème</v>
      </c>
      <c r="B14" s="5">
        <f t="shared" si="12"/>
        <v>0</v>
      </c>
      <c r="C14" s="5" t="s">
        <v>100</v>
      </c>
      <c r="D14" s="5" t="s">
        <v>100</v>
      </c>
      <c r="E14" s="5" t="s">
        <v>100</v>
      </c>
      <c r="F14" s="5" t="s">
        <v>100</v>
      </c>
      <c r="G14" s="5" t="s">
        <v>100</v>
      </c>
      <c r="H14" s="5" t="s">
        <v>100</v>
      </c>
      <c r="I14" s="5">
        <f>IF(AG36=$AP$33,0,IF(AG36=AP34,1.5,IF(AG36=$AP$35,3,4)))</f>
        <v>3</v>
      </c>
      <c r="AB14" s="26"/>
      <c r="AC14" s="85" t="s">
        <v>94</v>
      </c>
      <c r="AD14" s="95">
        <v>40</v>
      </c>
      <c r="AE14" s="86" t="s">
        <v>95</v>
      </c>
      <c r="AF14" s="28"/>
      <c r="AG14" s="28"/>
      <c r="AH14" s="85" t="s">
        <v>94</v>
      </c>
      <c r="AI14" s="95">
        <v>25</v>
      </c>
      <c r="AJ14" s="86" t="s">
        <v>95</v>
      </c>
      <c r="AK14" s="27"/>
      <c r="AL14" s="7"/>
      <c r="AM14" s="7"/>
      <c r="AP14" s="7">
        <v>55</v>
      </c>
    </row>
    <row r="15" spans="1:42" ht="19.5" customHeight="1" x14ac:dyDescent="0.25">
      <c r="A15" s="5" t="str">
        <f t="shared" si="0"/>
        <v>D_3ème</v>
      </c>
      <c r="B15" s="5">
        <f t="shared" si="12"/>
        <v>0</v>
      </c>
      <c r="C15" s="5" t="s">
        <v>100</v>
      </c>
      <c r="D15" s="5" t="s">
        <v>100</v>
      </c>
      <c r="E15" s="5" t="s">
        <v>100</v>
      </c>
      <c r="F15" s="5" t="s">
        <v>100</v>
      </c>
      <c r="G15" s="5" t="s">
        <v>100</v>
      </c>
      <c r="H15" s="5" t="s">
        <v>100</v>
      </c>
      <c r="I15" s="5">
        <f>IF(AG37=$AP$33,0,IF(AG37=AP35,1.5,IF(AG37=$AP$35,3,4)))</f>
        <v>4</v>
      </c>
      <c r="AB15" s="26"/>
      <c r="AC15" s="26"/>
      <c r="AD15" s="28"/>
      <c r="AE15" s="28"/>
      <c r="AF15" s="28"/>
      <c r="AG15" s="28"/>
      <c r="AH15" s="29"/>
      <c r="AI15" s="29"/>
      <c r="AJ15" s="27"/>
      <c r="AK15" s="27"/>
      <c r="AL15" s="7"/>
      <c r="AM15" s="7"/>
      <c r="AP15" s="7">
        <v>60</v>
      </c>
    </row>
    <row r="16" spans="1:42" ht="30" customHeight="1" x14ac:dyDescent="0.25">
      <c r="AB16" s="37"/>
      <c r="AC16" s="115" t="s">
        <v>40</v>
      </c>
      <c r="AD16" s="115"/>
      <c r="AE16" s="115"/>
      <c r="AF16" s="38"/>
      <c r="AG16" s="37"/>
      <c r="AH16" s="115" t="s">
        <v>10</v>
      </c>
      <c r="AI16" s="115"/>
      <c r="AJ16" s="115"/>
      <c r="AK16" s="27"/>
      <c r="AL16" s="7"/>
      <c r="AM16" s="7"/>
      <c r="AP16" s="7">
        <v>65</v>
      </c>
    </row>
    <row r="17" spans="28:46" ht="30" customHeight="1" x14ac:dyDescent="0.25">
      <c r="AB17" s="26"/>
      <c r="AC17" s="115" t="s">
        <v>10</v>
      </c>
      <c r="AD17" s="115"/>
      <c r="AE17" s="115"/>
      <c r="AF17" s="123" t="s">
        <v>11</v>
      </c>
      <c r="AG17" s="124"/>
      <c r="AH17" s="115" t="s">
        <v>43</v>
      </c>
      <c r="AI17" s="115"/>
      <c r="AJ17" s="115"/>
      <c r="AK17" s="27"/>
      <c r="AL17" s="7"/>
      <c r="AM17" s="7"/>
      <c r="AP17" s="7">
        <v>70</v>
      </c>
    </row>
    <row r="18" spans="28:46" ht="30" customHeight="1" x14ac:dyDescent="0.25">
      <c r="AB18" s="39"/>
      <c r="AC18" s="115" t="s">
        <v>10</v>
      </c>
      <c r="AD18" s="115"/>
      <c r="AE18" s="115"/>
      <c r="AF18" s="123"/>
      <c r="AG18" s="124"/>
      <c r="AH18" s="115" t="s">
        <v>10</v>
      </c>
      <c r="AI18" s="115"/>
      <c r="AJ18" s="115"/>
      <c r="AK18" s="29"/>
      <c r="AL18" s="7"/>
      <c r="AM18" s="7"/>
      <c r="AP18" s="7">
        <v>75</v>
      </c>
    </row>
    <row r="19" spans="28:46" ht="30" customHeight="1" x14ac:dyDescent="0.25">
      <c r="AB19" s="39"/>
      <c r="AC19" s="115" t="s">
        <v>10</v>
      </c>
      <c r="AD19" s="115"/>
      <c r="AE19" s="115"/>
      <c r="AF19" s="123"/>
      <c r="AG19" s="124"/>
      <c r="AH19" s="115" t="s">
        <v>10</v>
      </c>
      <c r="AI19" s="115"/>
      <c r="AJ19" s="115"/>
      <c r="AK19" s="29"/>
      <c r="AL19" s="7"/>
      <c r="AM19" s="7"/>
      <c r="AO19" s="7" t="s">
        <v>12</v>
      </c>
      <c r="AP19" s="7">
        <v>80</v>
      </c>
    </row>
    <row r="20" spans="28:46" ht="30" customHeight="1" x14ac:dyDescent="0.25">
      <c r="AB20" s="39"/>
      <c r="AC20" s="115" t="s">
        <v>10</v>
      </c>
      <c r="AD20" s="115"/>
      <c r="AE20" s="115"/>
      <c r="AF20" s="40"/>
      <c r="AG20" s="26"/>
      <c r="AH20" s="115" t="s">
        <v>10</v>
      </c>
      <c r="AI20" s="115"/>
      <c r="AJ20" s="115"/>
      <c r="AK20" s="29"/>
      <c r="AL20" s="7"/>
      <c r="AM20" s="7"/>
      <c r="AO20" s="7">
        <v>0</v>
      </c>
      <c r="AP20" s="7">
        <v>85</v>
      </c>
    </row>
    <row r="21" spans="28:46" ht="30" customHeight="1" x14ac:dyDescent="0.25">
      <c r="AB21" s="26"/>
      <c r="AC21" s="26"/>
      <c r="AD21" s="28"/>
      <c r="AE21" s="28"/>
      <c r="AF21" s="28"/>
      <c r="AG21" s="26"/>
      <c r="AH21" s="29"/>
      <c r="AI21" s="29"/>
      <c r="AJ21" s="29"/>
      <c r="AK21" s="29"/>
      <c r="AL21" s="7"/>
      <c r="AM21" s="7"/>
      <c r="AO21" s="7">
        <v>1</v>
      </c>
      <c r="AP21" s="7">
        <v>90</v>
      </c>
    </row>
    <row r="22" spans="28:46" ht="30" customHeight="1" x14ac:dyDescent="0.25">
      <c r="AB22" s="125" t="s">
        <v>13</v>
      </c>
      <c r="AC22" s="125"/>
      <c r="AD22" s="125"/>
      <c r="AE22" s="125"/>
      <c r="AF22" s="125"/>
      <c r="AG22" s="125"/>
      <c r="AH22" s="125"/>
      <c r="AI22" s="125"/>
      <c r="AJ22" s="125"/>
      <c r="AK22" s="125"/>
      <c r="AL22" s="7"/>
      <c r="AM22" s="7"/>
      <c r="AO22" s="7">
        <v>2</v>
      </c>
      <c r="AP22" s="7">
        <v>95</v>
      </c>
    </row>
    <row r="23" spans="28:46" ht="30" customHeight="1" x14ac:dyDescent="0.25">
      <c r="AB23" s="41"/>
      <c r="AC23" s="41"/>
      <c r="AD23" s="41"/>
      <c r="AE23" s="41"/>
      <c r="AF23" s="41"/>
      <c r="AG23" s="41"/>
      <c r="AH23" s="41"/>
      <c r="AI23" s="41"/>
      <c r="AJ23" s="41"/>
      <c r="AK23" s="41"/>
      <c r="AL23" s="7"/>
      <c r="AM23" s="7"/>
      <c r="AO23" s="7">
        <v>3</v>
      </c>
      <c r="AP23" s="7">
        <v>100</v>
      </c>
    </row>
    <row r="24" spans="28:46" ht="30" customHeight="1" x14ac:dyDescent="0.25">
      <c r="AB24" s="26"/>
      <c r="AC24" s="26"/>
      <c r="AD24" s="28"/>
      <c r="AE24" s="126" t="s">
        <v>14</v>
      </c>
      <c r="AF24" s="126"/>
      <c r="AG24" s="126"/>
      <c r="AH24" s="126"/>
      <c r="AI24" s="29"/>
      <c r="AJ24" s="29"/>
      <c r="AK24" s="29"/>
      <c r="AL24" s="7"/>
      <c r="AM24" s="7"/>
      <c r="AO24" s="7">
        <v>4</v>
      </c>
    </row>
    <row r="25" spans="28:46" ht="30" customHeight="1" x14ac:dyDescent="0.25">
      <c r="AB25" s="42"/>
      <c r="AC25" s="43"/>
      <c r="AD25" s="44"/>
      <c r="AE25" s="147">
        <f>AC28+AD28+AE28</f>
        <v>11</v>
      </c>
      <c r="AF25" s="147"/>
      <c r="AG25" s="148">
        <f>AH28+AI28+AJ28</f>
        <v>21</v>
      </c>
      <c r="AH25" s="148"/>
      <c r="AI25" s="43"/>
      <c r="AJ25" s="44"/>
      <c r="AK25" s="44"/>
      <c r="AL25" s="7"/>
      <c r="AM25" s="7"/>
      <c r="AO25" s="7">
        <v>5</v>
      </c>
      <c r="AQ25" s="7">
        <f>ABS(AE25-AG25)</f>
        <v>10</v>
      </c>
    </row>
    <row r="26" spans="28:46" ht="30" customHeight="1" x14ac:dyDescent="0.25">
      <c r="AB26" s="26"/>
      <c r="AC26" s="45"/>
      <c r="AD26" s="40"/>
      <c r="AE26" s="40"/>
      <c r="AF26" s="27"/>
      <c r="AG26" s="27"/>
      <c r="AH26" s="29"/>
      <c r="AI26" s="29"/>
      <c r="AJ26" s="29"/>
      <c r="AK26" s="29"/>
      <c r="AL26" s="7"/>
      <c r="AM26" s="7"/>
      <c r="AO26" s="7">
        <v>6</v>
      </c>
    </row>
    <row r="27" spans="28:46" ht="42" customHeight="1" x14ac:dyDescent="0.25">
      <c r="AB27" s="46"/>
      <c r="AC27" s="47" t="s">
        <v>4</v>
      </c>
      <c r="AD27" s="98" t="s">
        <v>15</v>
      </c>
      <c r="AE27" s="49" t="s">
        <v>16</v>
      </c>
      <c r="AF27" s="50"/>
      <c r="AG27" s="51"/>
      <c r="AH27" s="98" t="s">
        <v>4</v>
      </c>
      <c r="AI27" s="98" t="s">
        <v>15</v>
      </c>
      <c r="AJ27" s="52" t="s">
        <v>16</v>
      </c>
      <c r="AK27" s="53"/>
      <c r="AL27" s="7"/>
      <c r="AM27" s="7"/>
      <c r="AO27" s="7">
        <v>7</v>
      </c>
    </row>
    <row r="28" spans="28:46" ht="30" customHeight="1" x14ac:dyDescent="0.25">
      <c r="AB28" s="54"/>
      <c r="AC28" s="96">
        <v>2</v>
      </c>
      <c r="AD28" s="80">
        <v>6</v>
      </c>
      <c r="AE28" s="80">
        <v>3</v>
      </c>
      <c r="AF28" s="55"/>
      <c r="AG28" s="55"/>
      <c r="AH28" s="80">
        <v>6</v>
      </c>
      <c r="AI28" s="80">
        <v>6</v>
      </c>
      <c r="AJ28" s="97">
        <v>9</v>
      </c>
      <c r="AK28" s="56"/>
      <c r="AL28" s="7"/>
      <c r="AM28" s="7"/>
      <c r="AO28" s="7">
        <v>8</v>
      </c>
    </row>
    <row r="29" spans="28:46" ht="29.25" customHeight="1" x14ac:dyDescent="0.25">
      <c r="AB29" s="37"/>
      <c r="AC29" s="38"/>
      <c r="AD29" s="38"/>
      <c r="AE29" s="38"/>
      <c r="AF29" s="27"/>
      <c r="AG29" s="27"/>
      <c r="AH29" s="29"/>
      <c r="AI29" s="29"/>
      <c r="AJ29" s="29"/>
      <c r="AK29" s="29"/>
      <c r="AL29" s="12"/>
      <c r="AM29" s="7"/>
      <c r="AO29" s="7">
        <v>9</v>
      </c>
    </row>
    <row r="30" spans="28:46" ht="30" customHeight="1" x14ac:dyDescent="0.25">
      <c r="AB30" s="26"/>
      <c r="AC30" s="26"/>
      <c r="AD30" s="26"/>
      <c r="AE30" s="149" t="s">
        <v>17</v>
      </c>
      <c r="AF30" s="149"/>
      <c r="AG30" s="149"/>
      <c r="AH30" s="149"/>
      <c r="AI30" s="29"/>
      <c r="AJ30" s="29"/>
      <c r="AK30" s="29"/>
      <c r="AL30" s="12"/>
      <c r="AM30" s="7"/>
    </row>
    <row r="31" spans="28:46" ht="30" customHeight="1" x14ac:dyDescent="0.25">
      <c r="AB31" s="26"/>
      <c r="AC31" s="57"/>
      <c r="AD31" s="58"/>
      <c r="AE31" s="148">
        <f>AC28</f>
        <v>2</v>
      </c>
      <c r="AF31" s="148"/>
      <c r="AG31" s="148">
        <f>AH28</f>
        <v>6</v>
      </c>
      <c r="AH31" s="148"/>
      <c r="AI31" s="29"/>
      <c r="AJ31" s="27"/>
      <c r="AK31" s="27"/>
      <c r="AL31" s="13"/>
      <c r="AM31" s="7"/>
    </row>
    <row r="32" spans="28:46" ht="30" customHeight="1" x14ac:dyDescent="0.25">
      <c r="AB32" s="26"/>
      <c r="AC32" s="57"/>
      <c r="AD32" s="59"/>
      <c r="AE32" s="59"/>
      <c r="AF32" s="59"/>
      <c r="AG32" s="28"/>
      <c r="AH32" s="29"/>
      <c r="AI32" s="29"/>
      <c r="AJ32" s="27"/>
      <c r="AK32" s="27"/>
      <c r="AL32" s="13"/>
      <c r="AM32" s="7"/>
      <c r="AP32" s="60" t="s">
        <v>18</v>
      </c>
      <c r="AQ32" s="60"/>
      <c r="AR32" s="60"/>
      <c r="AS32" s="60" t="s">
        <v>19</v>
      </c>
      <c r="AT32" s="60" t="s">
        <v>20</v>
      </c>
    </row>
    <row r="33" spans="28:47" ht="30" customHeight="1" x14ac:dyDescent="0.25">
      <c r="AB33" s="26"/>
      <c r="AC33" s="150" t="s">
        <v>21</v>
      </c>
      <c r="AD33" s="150"/>
      <c r="AE33" s="150"/>
      <c r="AF33" s="150"/>
      <c r="AG33" s="150"/>
      <c r="AH33" s="150"/>
      <c r="AI33" s="150"/>
      <c r="AJ33" s="150"/>
      <c r="AK33" s="27"/>
      <c r="AM33" s="7"/>
      <c r="AP33" s="7" t="s">
        <v>22</v>
      </c>
      <c r="AS33" s="7">
        <v>0</v>
      </c>
      <c r="AT33" s="7">
        <v>0</v>
      </c>
    </row>
    <row r="34" spans="28:47" ht="30" customHeight="1" x14ac:dyDescent="0.25">
      <c r="AB34" s="26"/>
      <c r="AC34" s="114" t="s">
        <v>23</v>
      </c>
      <c r="AD34" s="115" t="s">
        <v>10</v>
      </c>
      <c r="AE34" s="115"/>
      <c r="AF34" s="115"/>
      <c r="AG34" s="111" t="s">
        <v>22</v>
      </c>
      <c r="AH34" s="112"/>
      <c r="AI34" s="112"/>
      <c r="AJ34" s="113"/>
      <c r="AK34" s="27"/>
      <c r="AM34" s="7"/>
      <c r="AP34" s="7" t="s">
        <v>24</v>
      </c>
      <c r="AS34" s="7">
        <v>1</v>
      </c>
      <c r="AT34" s="7">
        <v>1.5</v>
      </c>
    </row>
    <row r="35" spans="28:47" ht="30" customHeight="1" x14ac:dyDescent="0.25">
      <c r="AB35" s="26"/>
      <c r="AC35" s="114"/>
      <c r="AD35" s="115" t="s">
        <v>40</v>
      </c>
      <c r="AE35" s="115"/>
      <c r="AF35" s="115"/>
      <c r="AG35" s="111" t="s">
        <v>24</v>
      </c>
      <c r="AH35" s="112"/>
      <c r="AI35" s="112"/>
      <c r="AJ35" s="113"/>
      <c r="AK35" s="27"/>
      <c r="AL35" s="13"/>
      <c r="AM35" s="7"/>
      <c r="AP35" s="7" t="s">
        <v>25</v>
      </c>
      <c r="AS35" s="7">
        <v>2</v>
      </c>
      <c r="AT35" s="7">
        <v>3</v>
      </c>
    </row>
    <row r="36" spans="28:47" ht="30" customHeight="1" x14ac:dyDescent="0.25">
      <c r="AB36" s="26"/>
      <c r="AC36" s="114" t="s">
        <v>26</v>
      </c>
      <c r="AD36" s="115"/>
      <c r="AE36" s="115"/>
      <c r="AF36" s="115"/>
      <c r="AG36" s="111" t="s">
        <v>25</v>
      </c>
      <c r="AH36" s="112"/>
      <c r="AI36" s="112"/>
      <c r="AJ36" s="113"/>
      <c r="AK36" s="27"/>
      <c r="AL36" s="13"/>
      <c r="AM36" s="7"/>
      <c r="AP36" s="7" t="s">
        <v>27</v>
      </c>
      <c r="AT36" s="7">
        <v>4</v>
      </c>
    </row>
    <row r="37" spans="28:47" ht="30" customHeight="1" x14ac:dyDescent="0.25">
      <c r="AB37" s="26"/>
      <c r="AC37" s="114"/>
      <c r="AD37" s="115"/>
      <c r="AE37" s="115"/>
      <c r="AF37" s="115"/>
      <c r="AG37" s="111" t="s">
        <v>27</v>
      </c>
      <c r="AH37" s="112"/>
      <c r="AI37" s="112"/>
      <c r="AJ37" s="113"/>
      <c r="AK37" s="27"/>
      <c r="AM37" s="7"/>
    </row>
    <row r="38" spans="28:47" ht="30" customHeight="1" x14ac:dyDescent="0.25">
      <c r="AB38" s="26"/>
      <c r="AC38" s="26"/>
      <c r="AD38" s="61"/>
      <c r="AE38" s="62"/>
      <c r="AF38" s="61"/>
      <c r="AG38" s="28"/>
      <c r="AH38" s="29"/>
      <c r="AI38" s="29"/>
      <c r="AJ38" s="27"/>
      <c r="AK38" s="27"/>
      <c r="AL38" s="7"/>
    </row>
    <row r="39" spans="28:47" ht="30" customHeight="1" x14ac:dyDescent="0.25">
      <c r="AB39" s="108" t="s">
        <v>70</v>
      </c>
      <c r="AC39" s="108"/>
      <c r="AD39" s="108"/>
      <c r="AE39" s="108"/>
      <c r="AF39" s="108"/>
      <c r="AG39" s="108"/>
      <c r="AH39" s="108"/>
      <c r="AI39" s="108"/>
      <c r="AJ39" s="108"/>
      <c r="AK39" s="108"/>
      <c r="AL39" s="7"/>
    </row>
    <row r="40" spans="28:47" ht="30" customHeight="1" x14ac:dyDescent="0.25">
      <c r="AB40" s="26"/>
      <c r="AC40" s="63"/>
      <c r="AD40" s="64"/>
      <c r="AE40" s="64"/>
      <c r="AF40" s="64"/>
      <c r="AG40" s="34"/>
      <c r="AH40" s="29"/>
      <c r="AI40" s="29"/>
      <c r="AJ40" s="27"/>
      <c r="AK40" s="27"/>
      <c r="AL40" s="7"/>
    </row>
    <row r="41" spans="28:47" ht="30" customHeight="1" x14ac:dyDescent="0.25">
      <c r="AB41" s="26"/>
      <c r="AC41" s="109" t="s">
        <v>3</v>
      </c>
      <c r="AD41" s="110"/>
      <c r="AE41" s="81">
        <f>AE10</f>
        <v>7</v>
      </c>
      <c r="AF41" s="35"/>
      <c r="AG41" s="36"/>
      <c r="AH41" s="110" t="s">
        <v>3</v>
      </c>
      <c r="AI41" s="110"/>
      <c r="AJ41" s="81">
        <f>AJ10</f>
        <v>4</v>
      </c>
      <c r="AK41" s="27"/>
      <c r="AL41" s="7"/>
      <c r="AM41" s="7"/>
    </row>
    <row r="42" spans="28:47" ht="30" customHeight="1" x14ac:dyDescent="0.25">
      <c r="AB42" s="94"/>
      <c r="AC42" s="107" t="s">
        <v>68</v>
      </c>
      <c r="AD42" s="107"/>
      <c r="AE42" s="94"/>
      <c r="AF42" s="107" t="s">
        <v>69</v>
      </c>
      <c r="AG42" s="107"/>
      <c r="AH42" s="26"/>
      <c r="AI42" s="26"/>
      <c r="AJ42" s="26"/>
      <c r="AK42" s="27"/>
      <c r="AL42" s="7"/>
      <c r="AS42" s="83"/>
      <c r="AT42" s="106"/>
      <c r="AU42" s="106"/>
    </row>
    <row r="43" spans="28:47" ht="30" customHeight="1" x14ac:dyDescent="0.25">
      <c r="AB43" s="94"/>
      <c r="AC43" s="94" t="s">
        <v>28</v>
      </c>
      <c r="AD43" s="94"/>
      <c r="AE43" s="94"/>
      <c r="AF43" s="94" t="s">
        <v>28</v>
      </c>
      <c r="AG43" s="94"/>
      <c r="AH43" s="28"/>
      <c r="AI43" s="28"/>
      <c r="AJ43" s="28"/>
      <c r="AK43" s="34"/>
      <c r="AS43" s="84"/>
      <c r="AT43" s="84"/>
      <c r="AU43" s="84"/>
    </row>
    <row r="44" spans="28:47" x14ac:dyDescent="0.25">
      <c r="AB44" s="94" t="s">
        <v>60</v>
      </c>
      <c r="AC44" s="94">
        <f>(AC28+AD28)*100/AE25</f>
        <v>72.727272727272734</v>
      </c>
      <c r="AD44" s="94"/>
      <c r="AE44" s="94" t="s">
        <v>60</v>
      </c>
      <c r="AF44" s="94">
        <f>(AH28+AI28)*100/AG25</f>
        <v>57.142857142857146</v>
      </c>
      <c r="AG44" s="94"/>
      <c r="AH44" s="28"/>
      <c r="AI44" s="28"/>
      <c r="AJ44" s="28"/>
      <c r="AK44" s="28"/>
      <c r="AS44" s="82"/>
      <c r="AT44" s="82"/>
      <c r="AU44" s="82"/>
    </row>
    <row r="45" spans="28:47" x14ac:dyDescent="0.25">
      <c r="AB45" s="94" t="s">
        <v>61</v>
      </c>
      <c r="AC45" s="94">
        <f>100-AC44</f>
        <v>27.272727272727266</v>
      </c>
      <c r="AD45" s="94"/>
      <c r="AE45" s="94" t="s">
        <v>62</v>
      </c>
      <c r="AF45" s="94">
        <f>100-AF44</f>
        <v>42.857142857142854</v>
      </c>
      <c r="AG45" s="94"/>
      <c r="AH45" s="28"/>
      <c r="AI45" s="28"/>
      <c r="AJ45" s="28"/>
      <c r="AK45" s="27"/>
      <c r="AS45" s="82"/>
      <c r="AT45" s="82"/>
      <c r="AU45" s="82"/>
    </row>
    <row r="46" spans="28:47" x14ac:dyDescent="0.25">
      <c r="AB46" s="94"/>
      <c r="AC46" s="94" t="s">
        <v>57</v>
      </c>
      <c r="AD46" s="94"/>
      <c r="AE46" s="94"/>
      <c r="AF46" s="94" t="s">
        <v>57</v>
      </c>
      <c r="AG46" s="94"/>
      <c r="AH46" s="28"/>
      <c r="AI46" s="28"/>
      <c r="AJ46" s="28"/>
      <c r="AK46" s="27"/>
      <c r="AS46" s="82"/>
      <c r="AT46" s="82"/>
      <c r="AU46" s="82"/>
    </row>
    <row r="47" spans="28:47" x14ac:dyDescent="0.25">
      <c r="AB47" s="94" t="s">
        <v>59</v>
      </c>
      <c r="AC47" s="94">
        <f>(AC28*100)/(AC28+AD28)</f>
        <v>25</v>
      </c>
      <c r="AD47" s="94"/>
      <c r="AE47" s="94" t="s">
        <v>59</v>
      </c>
      <c r="AF47" s="94">
        <f>(AH28*100)/(AH28+AI28)</f>
        <v>50</v>
      </c>
      <c r="AG47" s="94"/>
      <c r="AH47" s="28"/>
      <c r="AI47" s="28"/>
      <c r="AJ47" s="28"/>
      <c r="AK47" s="27"/>
      <c r="AS47" s="82"/>
      <c r="AT47" s="82"/>
      <c r="AU47" s="82"/>
    </row>
    <row r="48" spans="28:47" x14ac:dyDescent="0.25">
      <c r="AB48" s="94" t="s">
        <v>58</v>
      </c>
      <c r="AC48" s="94">
        <f>100-AC47</f>
        <v>75</v>
      </c>
      <c r="AD48" s="94"/>
      <c r="AE48" s="94" t="s">
        <v>58</v>
      </c>
      <c r="AF48" s="94">
        <f>100-AF47</f>
        <v>50</v>
      </c>
      <c r="AG48" s="94"/>
      <c r="AH48" s="28"/>
      <c r="AI48" s="28"/>
      <c r="AJ48" s="28"/>
      <c r="AK48" s="27"/>
      <c r="AS48" s="82"/>
      <c r="AT48" s="82"/>
      <c r="AU48" s="82"/>
    </row>
    <row r="49" spans="28:47" x14ac:dyDescent="0.25">
      <c r="AB49" s="27"/>
      <c r="AC49" s="27"/>
      <c r="AD49" s="27"/>
      <c r="AE49" s="27"/>
      <c r="AF49" s="27"/>
      <c r="AG49" s="88"/>
      <c r="AH49" s="28"/>
      <c r="AI49" s="28"/>
      <c r="AJ49" s="28"/>
      <c r="AK49" s="27"/>
      <c r="AM49" s="82"/>
      <c r="AN49" s="82"/>
      <c r="AO49" s="82"/>
      <c r="AP49" s="82"/>
      <c r="AQ49" s="82"/>
      <c r="AR49" s="82"/>
      <c r="AS49" s="82"/>
      <c r="AT49" s="82"/>
      <c r="AU49" s="82"/>
    </row>
    <row r="50" spans="28:47" x14ac:dyDescent="0.25">
      <c r="AB50" s="27"/>
      <c r="AC50" s="27"/>
      <c r="AD50" s="27"/>
      <c r="AE50" s="27"/>
      <c r="AF50" s="27"/>
      <c r="AG50" s="88"/>
      <c r="AH50" s="28"/>
      <c r="AI50" s="28"/>
      <c r="AJ50" s="28"/>
      <c r="AK50" s="27"/>
    </row>
    <row r="51" spans="28:47" ht="18.75" customHeight="1" x14ac:dyDescent="0.25">
      <c r="AB51" s="27"/>
      <c r="AC51" s="120" t="str">
        <f>IF(AC44&gt;=AD13,"Objectif atteint","Objectif non atteint")</f>
        <v>Objectif atteint</v>
      </c>
      <c r="AD51" s="120"/>
      <c r="AE51" s="120"/>
      <c r="AF51" s="27"/>
      <c r="AG51" s="88"/>
      <c r="AH51" s="142" t="str">
        <f>IF(AF44&gt;=AI13,"Objectif atteint","Objectif non atteint")</f>
        <v>Objectif non atteint</v>
      </c>
      <c r="AI51" s="142"/>
      <c r="AJ51" s="142"/>
      <c r="AK51" s="27"/>
    </row>
    <row r="52" spans="28:47" x14ac:dyDescent="0.25">
      <c r="AB52" s="27"/>
      <c r="AC52" s="89"/>
      <c r="AD52" s="89"/>
      <c r="AE52" s="89"/>
      <c r="AF52" s="89"/>
      <c r="AG52" s="90"/>
      <c r="AH52" s="89"/>
      <c r="AI52" s="89"/>
      <c r="AJ52" s="89"/>
      <c r="AK52" s="27"/>
    </row>
    <row r="53" spans="28:47" x14ac:dyDescent="0.25">
      <c r="AB53" s="27"/>
      <c r="AC53" s="28"/>
      <c r="AD53" s="28"/>
      <c r="AE53" s="28"/>
      <c r="AF53" s="28"/>
      <c r="AG53" s="88"/>
      <c r="AH53" s="28"/>
      <c r="AI53" s="28"/>
      <c r="AJ53" s="28"/>
      <c r="AK53" s="27"/>
    </row>
    <row r="54" spans="28:47" x14ac:dyDescent="0.25">
      <c r="AB54" s="27"/>
      <c r="AC54" s="28"/>
      <c r="AD54" s="28"/>
      <c r="AE54" s="28"/>
      <c r="AF54" s="28"/>
      <c r="AG54" s="88"/>
      <c r="AH54" s="28"/>
      <c r="AI54" s="28"/>
      <c r="AJ54" s="28"/>
      <c r="AK54" s="27"/>
    </row>
    <row r="55" spans="28:47" x14ac:dyDescent="0.25">
      <c r="AB55" s="27"/>
      <c r="AC55" s="28"/>
      <c r="AD55" s="28"/>
      <c r="AE55" s="28"/>
      <c r="AF55" s="28"/>
      <c r="AG55" s="88"/>
      <c r="AH55" s="28"/>
      <c r="AI55" s="28"/>
      <c r="AJ55" s="28"/>
      <c r="AK55" s="27"/>
    </row>
    <row r="56" spans="28:47" x14ac:dyDescent="0.25">
      <c r="AB56" s="27"/>
      <c r="AC56" s="28"/>
      <c r="AD56" s="28"/>
      <c r="AE56" s="28"/>
      <c r="AF56" s="28"/>
      <c r="AG56" s="88"/>
      <c r="AH56" s="28"/>
      <c r="AI56" s="28"/>
      <c r="AJ56" s="28"/>
      <c r="AK56" s="27"/>
    </row>
    <row r="57" spans="28:47" x14ac:dyDescent="0.25">
      <c r="AB57" s="27"/>
      <c r="AC57" s="28"/>
      <c r="AD57" s="28"/>
      <c r="AE57" s="28"/>
      <c r="AF57" s="28"/>
      <c r="AG57" s="88"/>
      <c r="AH57" s="28"/>
      <c r="AI57" s="28"/>
      <c r="AJ57" s="28"/>
      <c r="AK57" s="27"/>
    </row>
    <row r="58" spans="28:47" x14ac:dyDescent="0.25">
      <c r="AB58" s="27"/>
      <c r="AC58" s="27"/>
      <c r="AD58" s="27"/>
      <c r="AE58" s="27"/>
      <c r="AF58" s="27"/>
      <c r="AG58" s="88"/>
      <c r="AH58" s="28"/>
      <c r="AI58" s="28"/>
      <c r="AJ58" s="28"/>
      <c r="AK58" s="27"/>
    </row>
    <row r="59" spans="28:47" x14ac:dyDescent="0.25">
      <c r="AB59" s="29"/>
      <c r="AC59" s="29"/>
      <c r="AD59" s="29"/>
      <c r="AE59" s="29"/>
      <c r="AF59" s="29"/>
      <c r="AG59" s="87"/>
      <c r="AH59" s="26"/>
      <c r="AI59" s="26"/>
      <c r="AJ59" s="26"/>
      <c r="AK59" s="27"/>
    </row>
    <row r="60" spans="28:47" x14ac:dyDescent="0.25">
      <c r="AB60" s="29"/>
      <c r="AC60" s="29"/>
      <c r="AD60" s="29"/>
      <c r="AE60" s="29"/>
      <c r="AF60" s="29"/>
      <c r="AG60" s="87"/>
      <c r="AH60" s="26"/>
      <c r="AI60" s="26"/>
      <c r="AJ60" s="26"/>
      <c r="AK60" s="27"/>
    </row>
    <row r="61" spans="28:47" ht="15.75" thickBot="1" x14ac:dyDescent="0.3">
      <c r="AB61" s="29"/>
      <c r="AC61" s="29"/>
      <c r="AD61" s="29"/>
      <c r="AE61" s="29"/>
      <c r="AF61" s="29"/>
      <c r="AG61" s="87"/>
      <c r="AH61" s="26"/>
      <c r="AI61" s="26"/>
      <c r="AJ61" s="26"/>
      <c r="AK61" s="27"/>
    </row>
    <row r="62" spans="28:47" x14ac:dyDescent="0.25">
      <c r="AB62" s="29"/>
      <c r="AC62" s="29"/>
      <c r="AD62" s="29"/>
      <c r="AE62" s="29"/>
      <c r="AF62" s="29"/>
      <c r="AG62" s="87"/>
      <c r="AH62" s="26"/>
      <c r="AI62" s="26"/>
      <c r="AJ62" s="26"/>
      <c r="AK62" s="27"/>
      <c r="AM62" s="143" t="s">
        <v>68</v>
      </c>
      <c r="AN62" s="144"/>
      <c r="AO62" s="145" t="s">
        <v>69</v>
      </c>
      <c r="AP62" s="146"/>
    </row>
    <row r="63" spans="28:47" ht="18.75" customHeight="1" x14ac:dyDescent="0.25">
      <c r="AB63" s="29"/>
      <c r="AC63" s="120" t="str">
        <f>IF(AC47&gt;=AD14,"Objectif atteint","Objectif non atteint")</f>
        <v>Objectif non atteint</v>
      </c>
      <c r="AD63" s="120"/>
      <c r="AE63" s="120"/>
      <c r="AF63" s="91"/>
      <c r="AG63" s="92"/>
      <c r="AH63" s="121" t="str">
        <f>IF(AF47&gt;=AI14,"Objectif atteint","Objectif non atteint")</f>
        <v>Objectif atteint</v>
      </c>
      <c r="AI63" s="121"/>
      <c r="AJ63" s="121"/>
      <c r="AK63" s="27"/>
      <c r="AM63" s="77" t="s">
        <v>66</v>
      </c>
      <c r="AN63" s="78" t="s">
        <v>67</v>
      </c>
      <c r="AO63" s="79" t="s">
        <v>66</v>
      </c>
      <c r="AP63" s="78" t="s">
        <v>67</v>
      </c>
    </row>
    <row r="64" spans="28:47" ht="15.75" thickBot="1" x14ac:dyDescent="0.3">
      <c r="AB64" s="29"/>
      <c r="AC64" s="29"/>
      <c r="AD64" s="29"/>
      <c r="AE64" s="29"/>
      <c r="AF64" s="29"/>
      <c r="AG64" s="26"/>
      <c r="AH64" s="26"/>
      <c r="AI64" s="26"/>
      <c r="AJ64" s="26"/>
      <c r="AK64" s="27"/>
      <c r="AM64" s="74">
        <f>MATCH(AC47,AM67:AM73)</f>
        <v>3</v>
      </c>
      <c r="AN64" s="75">
        <f>MATCH(AC45,AN66:AT66)</f>
        <v>2</v>
      </c>
      <c r="AO64" s="76">
        <f>MATCH(AF47,AM67:AM73)</f>
        <v>5</v>
      </c>
      <c r="AP64" s="75">
        <f>MATCH(AF45,AN66:AT66)</f>
        <v>3</v>
      </c>
    </row>
    <row r="65" spans="28:46" ht="15.75" thickBot="1" x14ac:dyDescent="0.3">
      <c r="AB65" s="29"/>
      <c r="AC65" s="29"/>
      <c r="AD65" s="29"/>
      <c r="AE65" s="29"/>
      <c r="AF65" s="29"/>
      <c r="AG65" s="29"/>
      <c r="AH65" s="29"/>
      <c r="AI65" s="29"/>
      <c r="AJ65" s="29"/>
      <c r="AK65" s="27"/>
      <c r="AN65" s="127" t="s">
        <v>63</v>
      </c>
      <c r="AO65" s="127"/>
      <c r="AP65" s="127"/>
      <c r="AQ65" s="127"/>
      <c r="AR65" s="127"/>
      <c r="AS65" s="127"/>
    </row>
    <row r="66" spans="28:46" x14ac:dyDescent="0.25">
      <c r="AB66" s="29"/>
      <c r="AC66" s="29"/>
      <c r="AD66" s="27"/>
      <c r="AE66" s="27"/>
      <c r="AF66" s="27"/>
      <c r="AG66" s="27"/>
      <c r="AH66" s="27"/>
      <c r="AI66" s="27"/>
      <c r="AJ66" s="27"/>
      <c r="AK66" s="27"/>
      <c r="AM66" s="65"/>
      <c r="AN66" s="66">
        <v>5</v>
      </c>
      <c r="AO66" s="66">
        <v>25</v>
      </c>
      <c r="AP66" s="66">
        <v>35</v>
      </c>
      <c r="AQ66" s="66">
        <v>45</v>
      </c>
      <c r="AR66" s="66">
        <v>55</v>
      </c>
      <c r="AS66" s="66">
        <v>65</v>
      </c>
      <c r="AT66" s="67">
        <v>75</v>
      </c>
    </row>
    <row r="67" spans="28:46" x14ac:dyDescent="0.25">
      <c r="AB67" s="29"/>
      <c r="AC67" s="29"/>
      <c r="AD67" s="27"/>
      <c r="AE67" s="27"/>
      <c r="AF67" s="27"/>
      <c r="AG67" s="27"/>
      <c r="AH67" s="27"/>
      <c r="AI67" s="27"/>
      <c r="AJ67" s="27"/>
      <c r="AK67" s="27"/>
      <c r="AM67" s="68">
        <v>0</v>
      </c>
      <c r="AN67" s="69" t="s">
        <v>71</v>
      </c>
      <c r="AO67" s="69" t="s">
        <v>72</v>
      </c>
      <c r="AP67" s="69" t="s">
        <v>73</v>
      </c>
      <c r="AQ67" s="69" t="s">
        <v>74</v>
      </c>
      <c r="AR67" s="69" t="s">
        <v>75</v>
      </c>
      <c r="AS67" s="69" t="s">
        <v>76</v>
      </c>
      <c r="AT67" s="70" t="s">
        <v>92</v>
      </c>
    </row>
    <row r="68" spans="28:46" ht="15.75" thickBot="1" x14ac:dyDescent="0.3">
      <c r="AB68" s="29"/>
      <c r="AC68" s="29"/>
      <c r="AD68" s="27"/>
      <c r="AE68" s="27"/>
      <c r="AF68" s="27"/>
      <c r="AG68" s="27"/>
      <c r="AH68" s="27"/>
      <c r="AI68" s="27"/>
      <c r="AJ68" s="27"/>
      <c r="AK68" s="27"/>
      <c r="AL68" s="128" t="s">
        <v>64</v>
      </c>
      <c r="AM68" s="68">
        <v>10</v>
      </c>
      <c r="AN68" s="69" t="s">
        <v>71</v>
      </c>
      <c r="AO68" s="69" t="s">
        <v>72</v>
      </c>
      <c r="AP68" s="69" t="s">
        <v>73</v>
      </c>
      <c r="AQ68" s="69" t="s">
        <v>74</v>
      </c>
      <c r="AR68" s="69" t="s">
        <v>75</v>
      </c>
      <c r="AS68" s="69" t="s">
        <v>76</v>
      </c>
      <c r="AT68" s="70" t="s">
        <v>92</v>
      </c>
    </row>
    <row r="69" spans="28:46" ht="24" thickBot="1" x14ac:dyDescent="0.3">
      <c r="AB69" s="29"/>
      <c r="AC69" s="129" t="s">
        <v>65</v>
      </c>
      <c r="AD69" s="130"/>
      <c r="AE69" s="131"/>
      <c r="AF69" s="27"/>
      <c r="AG69" s="27"/>
      <c r="AH69" s="132" t="s">
        <v>65</v>
      </c>
      <c r="AI69" s="133"/>
      <c r="AJ69" s="134"/>
      <c r="AK69" s="27"/>
      <c r="AL69" s="128"/>
      <c r="AM69" s="68">
        <v>25</v>
      </c>
      <c r="AN69" s="69" t="s">
        <v>71</v>
      </c>
      <c r="AO69" s="69" t="s">
        <v>72</v>
      </c>
      <c r="AP69" s="69" t="s">
        <v>77</v>
      </c>
      <c r="AQ69" s="69" t="s">
        <v>74</v>
      </c>
      <c r="AR69" s="69" t="s">
        <v>75</v>
      </c>
      <c r="AS69" s="69" t="s">
        <v>76</v>
      </c>
      <c r="AT69" s="70" t="s">
        <v>92</v>
      </c>
    </row>
    <row r="70" spans="28:46" ht="15.75" thickTop="1" x14ac:dyDescent="0.25">
      <c r="AB70" s="29"/>
      <c r="AC70" s="135" t="str">
        <f>INDEX(AN67:AT73,AM64,AN64)</f>
        <v>Le pourcentage de pertes peut-être encore amélioré. Continuer à écarter le jeu sur les extérieurs. Ne dribblez que s'il n'y a pas de solution de passe vers l'avant et que l'espace est libre. Varier vitesses et directions pour vous démarquer. Certains choix de passes peuvent être réalisés plus vite et ne tirez qu'en position favorable !</v>
      </c>
      <c r="AD70" s="135"/>
      <c r="AE70" s="135"/>
      <c r="AF70" s="136"/>
      <c r="AG70" s="138" t="str">
        <f>INDEX(AN67:AT73,AO64,AP64)</f>
        <v>Encore trop de pertes de balles, passez davantage par les côtés. Attrapez la balle et courrez sans dribbler. Ne dribblez que s'il n'y a pas de solution de passe vers l'avant et que l'espace est libre. Varier vitesses et directions pour vous démarquer. Ne tenter pas de passes impossibles. Efficacité au tir intéressante</v>
      </c>
      <c r="AH70" s="139"/>
      <c r="AI70" s="139"/>
      <c r="AJ70" s="139"/>
      <c r="AK70" s="27"/>
      <c r="AL70" s="128"/>
      <c r="AM70" s="68">
        <v>35</v>
      </c>
      <c r="AN70" s="69" t="s">
        <v>78</v>
      </c>
      <c r="AO70" s="69" t="s">
        <v>72</v>
      </c>
      <c r="AP70" s="69" t="s">
        <v>73</v>
      </c>
      <c r="AQ70" s="69" t="s">
        <v>74</v>
      </c>
      <c r="AR70" s="69" t="s">
        <v>75</v>
      </c>
      <c r="AS70" s="69" t="s">
        <v>79</v>
      </c>
      <c r="AT70" s="70" t="s">
        <v>92</v>
      </c>
    </row>
    <row r="71" spans="28:46" x14ac:dyDescent="0.25">
      <c r="AB71" s="29"/>
      <c r="AC71" s="135"/>
      <c r="AD71" s="135"/>
      <c r="AE71" s="135"/>
      <c r="AF71" s="135"/>
      <c r="AG71" s="139"/>
      <c r="AH71" s="139"/>
      <c r="AI71" s="139"/>
      <c r="AJ71" s="139"/>
      <c r="AK71" s="27"/>
      <c r="AL71" s="128"/>
      <c r="AM71" s="68">
        <v>45</v>
      </c>
      <c r="AN71" s="69" t="s">
        <v>80</v>
      </c>
      <c r="AO71" s="69" t="s">
        <v>81</v>
      </c>
      <c r="AP71" s="69" t="s">
        <v>82</v>
      </c>
      <c r="AQ71" s="69" t="s">
        <v>83</v>
      </c>
      <c r="AR71" s="69" t="s">
        <v>84</v>
      </c>
      <c r="AS71" s="69" t="s">
        <v>85</v>
      </c>
      <c r="AT71" s="70" t="s">
        <v>92</v>
      </c>
    </row>
    <row r="72" spans="28:46" x14ac:dyDescent="0.25">
      <c r="AB72" s="29"/>
      <c r="AC72" s="135"/>
      <c r="AD72" s="135"/>
      <c r="AE72" s="135"/>
      <c r="AF72" s="135"/>
      <c r="AG72" s="139"/>
      <c r="AH72" s="139"/>
      <c r="AI72" s="139"/>
      <c r="AJ72" s="139"/>
      <c r="AK72" s="27"/>
      <c r="AL72" s="128"/>
      <c r="AM72" s="68">
        <v>55</v>
      </c>
      <c r="AN72" s="69" t="s">
        <v>80</v>
      </c>
      <c r="AO72" s="69" t="s">
        <v>81</v>
      </c>
      <c r="AP72" s="69" t="s">
        <v>82</v>
      </c>
      <c r="AQ72" s="69" t="s">
        <v>83</v>
      </c>
      <c r="AR72" s="69" t="s">
        <v>84</v>
      </c>
      <c r="AS72" s="69" t="s">
        <v>85</v>
      </c>
      <c r="AT72" s="70" t="s">
        <v>92</v>
      </c>
    </row>
    <row r="73" spans="28:46" ht="15.75" thickBot="1" x14ac:dyDescent="0.3">
      <c r="AB73" s="29"/>
      <c r="AC73" s="135"/>
      <c r="AD73" s="135"/>
      <c r="AE73" s="135"/>
      <c r="AF73" s="135"/>
      <c r="AG73" s="139"/>
      <c r="AH73" s="139"/>
      <c r="AI73" s="139"/>
      <c r="AJ73" s="139"/>
      <c r="AK73" s="27"/>
      <c r="AL73" s="128"/>
      <c r="AM73" s="71">
        <v>65</v>
      </c>
      <c r="AN73" s="72" t="s">
        <v>86</v>
      </c>
      <c r="AO73" s="72" t="s">
        <v>87</v>
      </c>
      <c r="AP73" s="72" t="s">
        <v>88</v>
      </c>
      <c r="AQ73" s="72" t="s">
        <v>89</v>
      </c>
      <c r="AR73" s="72" t="s">
        <v>90</v>
      </c>
      <c r="AS73" s="72" t="s">
        <v>91</v>
      </c>
      <c r="AT73" s="73" t="s">
        <v>92</v>
      </c>
    </row>
    <row r="74" spans="28:46" x14ac:dyDescent="0.25">
      <c r="AB74" s="29"/>
      <c r="AC74" s="135"/>
      <c r="AD74" s="135"/>
      <c r="AE74" s="135"/>
      <c r="AF74" s="135"/>
      <c r="AG74" s="139"/>
      <c r="AH74" s="139"/>
      <c r="AI74" s="139"/>
      <c r="AJ74" s="139"/>
      <c r="AK74" s="27"/>
      <c r="AN74" s="69"/>
      <c r="AO74" s="69"/>
      <c r="AP74" s="69"/>
      <c r="AQ74" s="69"/>
      <c r="AR74" s="69"/>
      <c r="AS74" s="69"/>
      <c r="AT74" s="69"/>
    </row>
    <row r="75" spans="28:46" x14ac:dyDescent="0.25">
      <c r="AB75" s="29"/>
      <c r="AC75" s="135"/>
      <c r="AD75" s="135"/>
      <c r="AE75" s="135"/>
      <c r="AF75" s="135"/>
      <c r="AG75" s="139"/>
      <c r="AH75" s="139"/>
      <c r="AI75" s="139"/>
      <c r="AJ75" s="139"/>
      <c r="AK75" s="27"/>
      <c r="AN75" s="69"/>
      <c r="AO75" s="69"/>
      <c r="AP75" s="69"/>
      <c r="AQ75" s="69"/>
      <c r="AR75" s="69"/>
      <c r="AS75" s="69"/>
      <c r="AT75" s="69"/>
    </row>
    <row r="76" spans="28:46" x14ac:dyDescent="0.25">
      <c r="AB76" s="29"/>
      <c r="AC76" s="135"/>
      <c r="AD76" s="135"/>
      <c r="AE76" s="135"/>
      <c r="AF76" s="135"/>
      <c r="AG76" s="139"/>
      <c r="AH76" s="139"/>
      <c r="AI76" s="139"/>
      <c r="AJ76" s="139"/>
      <c r="AK76" s="27"/>
      <c r="AN76" s="69"/>
      <c r="AO76" s="69"/>
      <c r="AP76" s="69"/>
      <c r="AQ76" s="69"/>
      <c r="AR76" s="69"/>
      <c r="AS76" s="69"/>
      <c r="AT76" s="69"/>
    </row>
    <row r="77" spans="28:46" x14ac:dyDescent="0.25">
      <c r="AB77" s="29"/>
      <c r="AC77" s="135"/>
      <c r="AD77" s="135"/>
      <c r="AE77" s="135"/>
      <c r="AF77" s="135"/>
      <c r="AG77" s="139"/>
      <c r="AH77" s="139"/>
      <c r="AI77" s="139"/>
      <c r="AJ77" s="139"/>
      <c r="AK77" s="27"/>
      <c r="AN77" s="69"/>
      <c r="AO77" s="69"/>
      <c r="AP77" s="69"/>
      <c r="AQ77" s="69"/>
      <c r="AR77" s="69"/>
      <c r="AS77" s="69"/>
      <c r="AT77" s="69"/>
    </row>
    <row r="78" spans="28:46" ht="59.25" customHeight="1" thickBot="1" x14ac:dyDescent="0.3">
      <c r="AB78" s="29"/>
      <c r="AC78" s="137"/>
      <c r="AD78" s="137"/>
      <c r="AE78" s="137"/>
      <c r="AF78" s="137"/>
      <c r="AG78" s="140"/>
      <c r="AH78" s="140"/>
      <c r="AI78" s="140"/>
      <c r="AJ78" s="140"/>
      <c r="AK78" s="27"/>
      <c r="AM78" s="2" t="e">
        <f>si</f>
        <v>#NAME?</v>
      </c>
      <c r="AN78" s="69"/>
      <c r="AO78" s="69"/>
      <c r="AP78" s="69"/>
      <c r="AQ78" s="69"/>
      <c r="AR78" s="69"/>
      <c r="AS78" s="69"/>
      <c r="AT78" s="69"/>
    </row>
    <row r="79" spans="28:46" ht="14.25" customHeight="1" thickTop="1" x14ac:dyDescent="0.25">
      <c r="AB79" s="29"/>
      <c r="AC79" s="29"/>
      <c r="AD79" s="27"/>
      <c r="AE79" s="27"/>
      <c r="AF79" s="27"/>
      <c r="AG79" s="27"/>
      <c r="AH79" s="27"/>
      <c r="AI79" s="27"/>
      <c r="AJ79" s="27"/>
      <c r="AK79" s="27"/>
      <c r="AN79" s="69"/>
      <c r="AO79" s="69"/>
      <c r="AP79" s="69"/>
      <c r="AQ79" s="69"/>
      <c r="AR79" s="69"/>
      <c r="AS79" s="69"/>
      <c r="AT79" s="69"/>
    </row>
    <row r="80" spans="28:46" ht="14.25" customHeight="1" x14ac:dyDescent="0.25">
      <c r="AB80" s="29"/>
      <c r="AC80" s="29"/>
      <c r="AD80" s="27"/>
      <c r="AE80" s="27"/>
      <c r="AF80" s="27"/>
      <c r="AG80" s="27"/>
      <c r="AH80" s="27"/>
      <c r="AI80" s="27"/>
      <c r="AJ80" s="27"/>
      <c r="AK80" s="27"/>
      <c r="AN80" s="69"/>
      <c r="AO80" s="69"/>
      <c r="AP80" s="69"/>
      <c r="AQ80" s="69"/>
      <c r="AR80" s="69"/>
      <c r="AS80" s="69"/>
      <c r="AT80" s="69"/>
    </row>
    <row r="81" spans="28:46" ht="18.75" x14ac:dyDescent="0.25">
      <c r="AB81" s="11"/>
      <c r="AC81" s="122" t="s">
        <v>0</v>
      </c>
      <c r="AD81" s="122"/>
      <c r="AE81" s="122"/>
      <c r="AF81" s="122"/>
      <c r="AG81" s="122"/>
      <c r="AH81" s="122"/>
      <c r="AI81" s="122"/>
      <c r="AJ81" s="122"/>
      <c r="AK81" s="11"/>
      <c r="AN81" s="69"/>
      <c r="AO81" s="69"/>
      <c r="AP81" s="69"/>
      <c r="AQ81" s="69"/>
      <c r="AR81" s="69"/>
      <c r="AS81" s="69"/>
      <c r="AT81" s="69"/>
    </row>
    <row r="82" spans="28:46" x14ac:dyDescent="0.25">
      <c r="AN82" s="69"/>
      <c r="AO82" s="69"/>
      <c r="AP82" s="69"/>
      <c r="AQ82" s="69"/>
      <c r="AR82" s="69"/>
      <c r="AS82" s="69"/>
      <c r="AT82" s="69"/>
    </row>
  </sheetData>
  <sheetProtection algorithmName="SHA-512" hashValue="D0iGNqHSoR1WAJs02rfO0+bHiv/CnEMQFV0gXfx9/XVu0/PT9OOEPQgK1lL4x4OB7mIIFhUuz4jtJcE+wn6jdQ==" saltValue="E8vm8QtUwKggwiHVltUowg==" spinCount="100000" sheet="1" objects="1" scenarios="1"/>
  <mergeCells count="55">
    <mergeCell ref="AT42:AU42"/>
    <mergeCell ref="AC81:AJ81"/>
    <mergeCell ref="AM62:AN62"/>
    <mergeCell ref="AO62:AP62"/>
    <mergeCell ref="AC63:AE63"/>
    <mergeCell ref="AH63:AJ63"/>
    <mergeCell ref="AN65:AS65"/>
    <mergeCell ref="AL68:AL73"/>
    <mergeCell ref="AC69:AE69"/>
    <mergeCell ref="AH69:AJ69"/>
    <mergeCell ref="AC70:AF78"/>
    <mergeCell ref="AG70:AJ78"/>
    <mergeCell ref="AC51:AE51"/>
    <mergeCell ref="AH51:AJ51"/>
    <mergeCell ref="AC36:AC37"/>
    <mergeCell ref="AD36:AF36"/>
    <mergeCell ref="AG36:AJ36"/>
    <mergeCell ref="AD37:AF37"/>
    <mergeCell ref="AG37:AJ37"/>
    <mergeCell ref="AB39:AK39"/>
    <mergeCell ref="AC41:AD41"/>
    <mergeCell ref="AH41:AI41"/>
    <mergeCell ref="AC42:AD42"/>
    <mergeCell ref="AF42:AG42"/>
    <mergeCell ref="AE30:AH30"/>
    <mergeCell ref="AE31:AF31"/>
    <mergeCell ref="AG31:AH31"/>
    <mergeCell ref="AC33:AJ33"/>
    <mergeCell ref="AC34:AC35"/>
    <mergeCell ref="AD34:AF34"/>
    <mergeCell ref="AG34:AJ34"/>
    <mergeCell ref="AD35:AF35"/>
    <mergeCell ref="AG35:AJ35"/>
    <mergeCell ref="AC20:AE20"/>
    <mergeCell ref="AH20:AJ20"/>
    <mergeCell ref="AB22:AK22"/>
    <mergeCell ref="AE24:AH24"/>
    <mergeCell ref="AE25:AF25"/>
    <mergeCell ref="AG25:AH25"/>
    <mergeCell ref="AC16:AE16"/>
    <mergeCell ref="AH16:AJ16"/>
    <mergeCell ref="AC17:AE17"/>
    <mergeCell ref="AF17:AG19"/>
    <mergeCell ref="AH17:AJ17"/>
    <mergeCell ref="AC18:AE18"/>
    <mergeCell ref="AH18:AJ18"/>
    <mergeCell ref="AC19:AE19"/>
    <mergeCell ref="AH19:AJ19"/>
    <mergeCell ref="AC12:AE12"/>
    <mergeCell ref="AH12:AJ12"/>
    <mergeCell ref="AC1:AJ2"/>
    <mergeCell ref="AE8:AF8"/>
    <mergeCell ref="AG8:AH8"/>
    <mergeCell ref="AC10:AD10"/>
    <mergeCell ref="AH10:AI10"/>
  </mergeCells>
  <conditionalFormatting sqref="AG25 AE25">
    <cfRule type="expression" dxfId="4" priority="5">
      <formula>$AQ$25&gt;1</formula>
    </cfRule>
  </conditionalFormatting>
  <conditionalFormatting sqref="AC51:AE51">
    <cfRule type="cellIs" dxfId="3" priority="4" operator="equal">
      <formula>"Objectif non atteint"</formula>
    </cfRule>
  </conditionalFormatting>
  <conditionalFormatting sqref="AH51:AJ51">
    <cfRule type="cellIs" dxfId="2" priority="3" operator="equal">
      <formula>"Objectif non atteint"</formula>
    </cfRule>
  </conditionalFormatting>
  <conditionalFormatting sqref="AC63:AE63">
    <cfRule type="cellIs" dxfId="1" priority="2" operator="equal">
      <formula>"Objectif non atteint"</formula>
    </cfRule>
  </conditionalFormatting>
  <conditionalFormatting sqref="AH63:AJ63">
    <cfRule type="containsText" dxfId="0" priority="1" operator="containsText" text="Objectif non atteint">
      <formula>NOT(ISERROR(SEARCH("Objectif non atteint",AH63)))</formula>
    </cfRule>
  </conditionalFormatting>
  <dataValidations count="6">
    <dataValidation type="list" allowBlank="1" showInputMessage="1" showErrorMessage="1" sqref="AD13:AD14 AI13:AI14" xr:uid="{EEE69D55-5161-4F4E-A42E-4404EEC90C24}">
      <formula1>$AP$5:$AP$24</formula1>
    </dataValidation>
    <dataValidation type="list" allowBlank="1" showInputMessage="1" showErrorMessage="1" sqref="AE10 AJ10" xr:uid="{DC8E156F-6654-4886-B2C7-6A4F03A134D5}">
      <formula1>$AN$2:$AN$9</formula1>
    </dataValidation>
    <dataValidation type="list" allowBlank="1" showInputMessage="1" showErrorMessage="1" sqref="AD34:AF37 AC16:AE20 AH16:AJ20" xr:uid="{E9FD5659-2694-4102-A467-DD9D5ED373B0}">
      <formula1>INDIRECT($AG$8)</formula1>
    </dataValidation>
    <dataValidation type="list" allowBlank="1" showInputMessage="1" showErrorMessage="1" sqref="AH28:AK28 AB28:AE28" xr:uid="{A738231D-299F-4093-94EE-C0CC806750B9}">
      <formula1>$AO$20:$AO$29</formula1>
    </dataValidation>
    <dataValidation type="list" allowBlank="1" showInputMessage="1" showErrorMessage="1" sqref="AG34:AJ35" xr:uid="{1A14D3E2-4445-430D-A01F-CD337AFA40F9}">
      <formula1>$AP$33:$AP$35</formula1>
    </dataValidation>
    <dataValidation type="list" allowBlank="1" showInputMessage="1" showErrorMessage="1" sqref="AG36:AG37" xr:uid="{B1DABFC6-9FB1-4AB4-9A37-8BE9103EF718}">
      <formula1>$AP$33:$AP$36</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E1406C4-EB10-4ADF-910D-E0B2E1AE200B}">
          <x14:formula1>
            <xm:f>Parametres!$A$1:$B$1</xm:f>
          </x14:formula1>
          <xm:sqref>AG8:AH8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DD6D0-B163-4801-95BB-675DC88E1945}">
  <sheetPr>
    <tabColor rgb="FFFF0000"/>
  </sheetPr>
  <dimension ref="A1:A7"/>
  <sheetViews>
    <sheetView tabSelected="1" workbookViewId="0"/>
  </sheetViews>
  <sheetFormatPr baseColWidth="10" defaultRowHeight="15" x14ac:dyDescent="0.25"/>
  <cols>
    <col min="1" max="1" width="138.28515625" customWidth="1"/>
  </cols>
  <sheetData>
    <row r="1" spans="1:1" ht="18.75" x14ac:dyDescent="0.3">
      <c r="A1" s="151" t="s">
        <v>102</v>
      </c>
    </row>
    <row r="2" spans="1:1" x14ac:dyDescent="0.25">
      <c r="A2" s="105" t="s">
        <v>101</v>
      </c>
    </row>
    <row r="3" spans="1:1" x14ac:dyDescent="0.25">
      <c r="A3" t="s">
        <v>103</v>
      </c>
    </row>
    <row r="4" spans="1:1" x14ac:dyDescent="0.25">
      <c r="A4" t="s">
        <v>104</v>
      </c>
    </row>
    <row r="5" spans="1:1" x14ac:dyDescent="0.25">
      <c r="A5" t="s">
        <v>105</v>
      </c>
    </row>
    <row r="6" spans="1:1" x14ac:dyDescent="0.25">
      <c r="A6" t="s">
        <v>106</v>
      </c>
    </row>
    <row r="7" spans="1:1" x14ac:dyDescent="0.25">
      <c r="A7" t="s">
        <v>107</v>
      </c>
    </row>
  </sheetData>
  <hyperlinks>
    <hyperlink ref="A2" r:id="rId1" xr:uid="{CE985A76-B0AB-4DB1-A236-232683DD6548}"/>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vt:i4>
      </vt:variant>
    </vt:vector>
  </HeadingPairs>
  <TitlesOfParts>
    <vt:vector size="9" baseType="lpstr">
      <vt:lpstr>Parametres</vt:lpstr>
      <vt:lpstr>ALL_INPUT</vt:lpstr>
      <vt:lpstr>Feuil1</vt:lpstr>
      <vt:lpstr>Feuil2</vt:lpstr>
      <vt:lpstr>Feuil3</vt:lpstr>
      <vt:lpstr>Feuil4</vt:lpstr>
      <vt:lpstr>Vidéo</vt:lpstr>
      <vt:lpstr>C_6ème</vt:lpstr>
      <vt:lpstr>D_3ème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2022-05-08T14:47:39Z</dcterms:modified>
</cp:coreProperties>
</file>