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 codeName="ThisWorkbook"/>
  <xr:revisionPtr revIDLastSave="0" documentId="13_ncr:1_{FA57D789-D46F-41D6-B426-86B17D6C062C}" xr6:coauthVersionLast="36" xr6:coauthVersionMax="36" xr10:uidLastSave="{00000000-0000-0000-0000-000000000000}"/>
  <workbookProtection workbookAlgorithmName="SHA-512" workbookHashValue="jkKISb9DZFx7QWiNntAGDDQWgg+aye7Iphom+T68wJI0O5SfZxkZcfCw+4QHYJE4REPo1OKPIw+DleQ7orWkWw==" workbookSaltValue="ae1sH3RfeOZn+3r7o1ageA==" workbookSpinCount="100000" lockStructure="1"/>
  <bookViews>
    <workbookView xWindow="0" yWindow="0" windowWidth="20490" windowHeight="6945" tabRatio="647" firstSheet="2" activeTab="12" xr2:uid="{00000000-000D-0000-FFFF-FFFF00000000}"/>
  </bookViews>
  <sheets>
    <sheet name="Parametres" sheetId="4" state="hidden" r:id="rId1"/>
    <sheet name="ALL_INPUT" sheetId="2" state="hidden" r:id="rId2"/>
    <sheet name="Feuil1" sheetId="1" r:id="rId3"/>
    <sheet name="Feuil2" sheetId="27" r:id="rId4"/>
    <sheet name="Feuil3" sheetId="28" r:id="rId5"/>
    <sheet name="Feuil4" sheetId="29" r:id="rId6"/>
    <sheet name="Feuil5" sheetId="30" r:id="rId7"/>
    <sheet name="Feuil6" sheetId="31" r:id="rId8"/>
    <sheet name="Feuil7" sheetId="33" r:id="rId9"/>
    <sheet name="Feuil8" sheetId="34" r:id="rId10"/>
    <sheet name="Feuil9" sheetId="35" r:id="rId11"/>
    <sheet name="Feuil10" sheetId="36" r:id="rId12"/>
    <sheet name="Vidéo" sheetId="37" r:id="rId13"/>
  </sheets>
  <definedNames>
    <definedName name="Classe_1">Parametres!$A:$A</definedName>
    <definedName name="Classe_2">Parametres!$B:$B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2" l="1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B56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B50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B44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B38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B26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B20" i="2"/>
  <c r="B15" i="2"/>
  <c r="C15" i="2"/>
  <c r="G15" i="2"/>
  <c r="K15" i="2"/>
  <c r="L15" i="2"/>
  <c r="M15" i="2"/>
  <c r="N15" i="2"/>
  <c r="O15" i="2"/>
  <c r="P15" i="2"/>
  <c r="Q15" i="2"/>
  <c r="R15" i="2"/>
  <c r="S15" i="2"/>
  <c r="T15" i="2"/>
  <c r="B16" i="2"/>
  <c r="G16" i="2"/>
  <c r="K16" i="2"/>
  <c r="L16" i="2"/>
  <c r="M16" i="2"/>
  <c r="N16" i="2"/>
  <c r="O16" i="2"/>
  <c r="P16" i="2"/>
  <c r="Q16" i="2"/>
  <c r="R16" i="2"/>
  <c r="S16" i="2"/>
  <c r="T16" i="2"/>
  <c r="B17" i="2"/>
  <c r="G17" i="2"/>
  <c r="K17" i="2"/>
  <c r="L17" i="2"/>
  <c r="M17" i="2"/>
  <c r="N17" i="2"/>
  <c r="O17" i="2"/>
  <c r="P17" i="2"/>
  <c r="Q17" i="2"/>
  <c r="R17" i="2"/>
  <c r="S17" i="2"/>
  <c r="T17" i="2"/>
  <c r="B18" i="2"/>
  <c r="G18" i="2"/>
  <c r="I18" i="2"/>
  <c r="K18" i="2"/>
  <c r="L18" i="2"/>
  <c r="M18" i="2"/>
  <c r="N18" i="2"/>
  <c r="O18" i="2"/>
  <c r="P18" i="2"/>
  <c r="Q18" i="2"/>
  <c r="R18" i="2"/>
  <c r="S18" i="2"/>
  <c r="T18" i="2"/>
  <c r="B19" i="2"/>
  <c r="G19" i="2"/>
  <c r="K19" i="2"/>
  <c r="L19" i="2"/>
  <c r="M19" i="2"/>
  <c r="N19" i="2"/>
  <c r="O19" i="2"/>
  <c r="P19" i="2"/>
  <c r="Q19" i="2"/>
  <c r="R19" i="2"/>
  <c r="S19" i="2"/>
  <c r="T19" i="2"/>
  <c r="C14" i="2"/>
  <c r="G14" i="2"/>
  <c r="K14" i="2"/>
  <c r="L14" i="2"/>
  <c r="M14" i="2"/>
  <c r="N14" i="2"/>
  <c r="O14" i="2"/>
  <c r="P14" i="2"/>
  <c r="Q14" i="2"/>
  <c r="R14" i="2"/>
  <c r="S14" i="2"/>
  <c r="T14" i="2"/>
  <c r="B14" i="2"/>
  <c r="B9" i="2"/>
  <c r="G9" i="2"/>
  <c r="K9" i="2"/>
  <c r="L9" i="2"/>
  <c r="M9" i="2"/>
  <c r="N9" i="2"/>
  <c r="O9" i="2"/>
  <c r="P9" i="2"/>
  <c r="Q9" i="2"/>
  <c r="R9" i="2"/>
  <c r="S9" i="2"/>
  <c r="T9" i="2"/>
  <c r="B10" i="2"/>
  <c r="C10" i="2"/>
  <c r="G10" i="2"/>
  <c r="K10" i="2"/>
  <c r="L10" i="2"/>
  <c r="M10" i="2"/>
  <c r="N10" i="2"/>
  <c r="O10" i="2"/>
  <c r="P10" i="2"/>
  <c r="Q10" i="2"/>
  <c r="R10" i="2"/>
  <c r="S10" i="2"/>
  <c r="T10" i="2"/>
  <c r="B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B12" i="2"/>
  <c r="G12" i="2"/>
  <c r="I12" i="2"/>
  <c r="J12" i="2"/>
  <c r="K12" i="2"/>
  <c r="L12" i="2"/>
  <c r="M12" i="2"/>
  <c r="N12" i="2"/>
  <c r="O12" i="2"/>
  <c r="P12" i="2"/>
  <c r="Q12" i="2"/>
  <c r="R12" i="2"/>
  <c r="S12" i="2"/>
  <c r="T12" i="2"/>
  <c r="B13" i="2"/>
  <c r="C13" i="2"/>
  <c r="G13" i="2"/>
  <c r="I13" i="2"/>
  <c r="J13" i="2"/>
  <c r="K13" i="2"/>
  <c r="L13" i="2"/>
  <c r="M13" i="2"/>
  <c r="N13" i="2"/>
  <c r="O13" i="2"/>
  <c r="P13" i="2"/>
  <c r="Q13" i="2"/>
  <c r="R13" i="2"/>
  <c r="S13" i="2"/>
  <c r="T13" i="2"/>
  <c r="C8" i="2"/>
  <c r="G8" i="2"/>
  <c r="K8" i="2"/>
  <c r="L8" i="2"/>
  <c r="M8" i="2"/>
  <c r="N8" i="2"/>
  <c r="O8" i="2"/>
  <c r="P8" i="2"/>
  <c r="Q8" i="2"/>
  <c r="R8" i="2"/>
  <c r="S8" i="2"/>
  <c r="T8" i="2"/>
  <c r="B8" i="2"/>
  <c r="AL35" i="36"/>
  <c r="AL33" i="36" s="1"/>
  <c r="AL34" i="36"/>
  <c r="AC34" i="36"/>
  <c r="AL32" i="36"/>
  <c r="AL30" i="36"/>
  <c r="AL28" i="36" s="1"/>
  <c r="AL29" i="36"/>
  <c r="AC29" i="36"/>
  <c r="AL27" i="36"/>
  <c r="AL22" i="36"/>
  <c r="AN22" i="36" s="1"/>
  <c r="AN16" i="36"/>
  <c r="D2" i="36" s="1"/>
  <c r="AM16" i="36"/>
  <c r="C2" i="36" s="1"/>
  <c r="AL16" i="36"/>
  <c r="I7" i="36"/>
  <c r="H7" i="36"/>
  <c r="G7" i="36"/>
  <c r="F7" i="36"/>
  <c r="B7" i="36"/>
  <c r="A7" i="36"/>
  <c r="I6" i="36"/>
  <c r="H6" i="36"/>
  <c r="G6" i="36"/>
  <c r="F6" i="36"/>
  <c r="B6" i="36"/>
  <c r="A6" i="36"/>
  <c r="I5" i="36"/>
  <c r="H5" i="36"/>
  <c r="G5" i="36"/>
  <c r="F5" i="36"/>
  <c r="B5" i="36"/>
  <c r="A5" i="36"/>
  <c r="I4" i="36"/>
  <c r="H4" i="36"/>
  <c r="G4" i="36"/>
  <c r="F4" i="36"/>
  <c r="C4" i="36"/>
  <c r="B4" i="36"/>
  <c r="A4" i="36"/>
  <c r="I3" i="36"/>
  <c r="H3" i="36"/>
  <c r="G3" i="36"/>
  <c r="F3" i="36"/>
  <c r="C3" i="36"/>
  <c r="B3" i="36"/>
  <c r="A3" i="36"/>
  <c r="I2" i="36"/>
  <c r="H2" i="36"/>
  <c r="G2" i="36"/>
  <c r="F2" i="36"/>
  <c r="B2" i="36"/>
  <c r="A2" i="36"/>
  <c r="I1" i="36"/>
  <c r="H1" i="36"/>
  <c r="G1" i="36"/>
  <c r="A1" i="36"/>
  <c r="AL35" i="35"/>
  <c r="AL33" i="35" s="1"/>
  <c r="AL34" i="35"/>
  <c r="AF36" i="35" s="1"/>
  <c r="AC34" i="35"/>
  <c r="AL32" i="35"/>
  <c r="AL30" i="35"/>
  <c r="AL28" i="35" s="1"/>
  <c r="AL29" i="35"/>
  <c r="AD36" i="35" s="1"/>
  <c r="AC29" i="35"/>
  <c r="AL27" i="35"/>
  <c r="AL22" i="35"/>
  <c r="AN22" i="35" s="1"/>
  <c r="AN16" i="35"/>
  <c r="D4" i="35" s="1"/>
  <c r="AM16" i="35"/>
  <c r="C2" i="35" s="1"/>
  <c r="AL16" i="35"/>
  <c r="I7" i="35"/>
  <c r="H7" i="35"/>
  <c r="G7" i="35"/>
  <c r="F7" i="35"/>
  <c r="B7" i="35"/>
  <c r="A7" i="35"/>
  <c r="I6" i="35"/>
  <c r="H6" i="35"/>
  <c r="G6" i="35"/>
  <c r="F6" i="35"/>
  <c r="B6" i="35"/>
  <c r="A6" i="35"/>
  <c r="I5" i="35"/>
  <c r="H5" i="35"/>
  <c r="G5" i="35"/>
  <c r="F5" i="35"/>
  <c r="B5" i="35"/>
  <c r="A5" i="35"/>
  <c r="I4" i="35"/>
  <c r="H4" i="35"/>
  <c r="G4" i="35"/>
  <c r="F4" i="35"/>
  <c r="B4" i="35"/>
  <c r="A4" i="35"/>
  <c r="I3" i="35"/>
  <c r="H3" i="35"/>
  <c r="G3" i="35"/>
  <c r="F3" i="35"/>
  <c r="B3" i="35"/>
  <c r="A3" i="35"/>
  <c r="I2" i="35"/>
  <c r="H2" i="35"/>
  <c r="G2" i="35"/>
  <c r="F2" i="35"/>
  <c r="D2" i="35"/>
  <c r="B2" i="35"/>
  <c r="A2" i="35"/>
  <c r="I1" i="35"/>
  <c r="H1" i="35"/>
  <c r="G1" i="35"/>
  <c r="A1" i="35"/>
  <c r="AL35" i="34"/>
  <c r="AL33" i="34" s="1"/>
  <c r="AL34" i="34"/>
  <c r="AC34" i="34"/>
  <c r="AL32" i="34"/>
  <c r="AL30" i="34"/>
  <c r="AL28" i="34" s="1"/>
  <c r="AL29" i="34"/>
  <c r="AC29" i="34"/>
  <c r="AL27" i="34"/>
  <c r="AL22" i="34"/>
  <c r="AN22" i="34" s="1"/>
  <c r="AN16" i="34"/>
  <c r="D2" i="34" s="1"/>
  <c r="AM16" i="34"/>
  <c r="C2" i="34" s="1"/>
  <c r="AL16" i="34"/>
  <c r="I7" i="34"/>
  <c r="H7" i="34"/>
  <c r="G7" i="34"/>
  <c r="F7" i="34"/>
  <c r="B7" i="34"/>
  <c r="A7" i="34"/>
  <c r="I6" i="34"/>
  <c r="H6" i="34"/>
  <c r="G6" i="34"/>
  <c r="F6" i="34"/>
  <c r="B6" i="34"/>
  <c r="A6" i="34"/>
  <c r="I5" i="34"/>
  <c r="H5" i="34"/>
  <c r="G5" i="34"/>
  <c r="F5" i="34"/>
  <c r="B5" i="34"/>
  <c r="A5" i="34"/>
  <c r="I4" i="34"/>
  <c r="H4" i="34"/>
  <c r="G4" i="34"/>
  <c r="F4" i="34"/>
  <c r="C4" i="34"/>
  <c r="B4" i="34"/>
  <c r="A4" i="34"/>
  <c r="I3" i="34"/>
  <c r="H3" i="34"/>
  <c r="G3" i="34"/>
  <c r="F3" i="34"/>
  <c r="C3" i="34"/>
  <c r="B3" i="34"/>
  <c r="A3" i="34"/>
  <c r="I2" i="34"/>
  <c r="H2" i="34"/>
  <c r="G2" i="34"/>
  <c r="F2" i="34"/>
  <c r="B2" i="34"/>
  <c r="A2" i="34"/>
  <c r="I1" i="34"/>
  <c r="H1" i="34"/>
  <c r="G1" i="34"/>
  <c r="A1" i="34"/>
  <c r="AL35" i="33"/>
  <c r="AL33" i="33" s="1"/>
  <c r="AL34" i="33"/>
  <c r="AC34" i="33"/>
  <c r="AL32" i="33"/>
  <c r="AL30" i="33"/>
  <c r="AL28" i="33" s="1"/>
  <c r="AL29" i="33"/>
  <c r="AC29" i="33"/>
  <c r="AL27" i="33"/>
  <c r="AN22" i="33"/>
  <c r="D5" i="33" s="1"/>
  <c r="AL22" i="33"/>
  <c r="AM22" i="33" s="1"/>
  <c r="AN16" i="33"/>
  <c r="D4" i="33" s="1"/>
  <c r="AM16" i="33"/>
  <c r="C2" i="33" s="1"/>
  <c r="AL16" i="33"/>
  <c r="I7" i="33"/>
  <c r="H7" i="33"/>
  <c r="G7" i="33"/>
  <c r="F7" i="33"/>
  <c r="B7" i="33"/>
  <c r="A7" i="33"/>
  <c r="I6" i="33"/>
  <c r="H6" i="33"/>
  <c r="G6" i="33"/>
  <c r="F6" i="33"/>
  <c r="B6" i="33"/>
  <c r="A6" i="33"/>
  <c r="I5" i="33"/>
  <c r="H5" i="33"/>
  <c r="G5" i="33"/>
  <c r="F5" i="33"/>
  <c r="B5" i="33"/>
  <c r="A5" i="33"/>
  <c r="I4" i="33"/>
  <c r="H4" i="33"/>
  <c r="G4" i="33"/>
  <c r="F4" i="33"/>
  <c r="B4" i="33"/>
  <c r="A4" i="33"/>
  <c r="I3" i="33"/>
  <c r="H3" i="33"/>
  <c r="G3" i="33"/>
  <c r="F3" i="33"/>
  <c r="C3" i="33"/>
  <c r="B3" i="33"/>
  <c r="A3" i="33"/>
  <c r="I2" i="33"/>
  <c r="H2" i="33"/>
  <c r="G2" i="33"/>
  <c r="F2" i="33"/>
  <c r="D2" i="33"/>
  <c r="B2" i="33"/>
  <c r="A2" i="33"/>
  <c r="I1" i="33"/>
  <c r="H1" i="33"/>
  <c r="G1" i="33"/>
  <c r="A1" i="33"/>
  <c r="AL35" i="31"/>
  <c r="AL33" i="31" s="1"/>
  <c r="AL34" i="31"/>
  <c r="AC34" i="31"/>
  <c r="AL32" i="31"/>
  <c r="AL30" i="31"/>
  <c r="AL28" i="31" s="1"/>
  <c r="AL29" i="31"/>
  <c r="AC29" i="31"/>
  <c r="AL27" i="31"/>
  <c r="AL22" i="31"/>
  <c r="AN22" i="31" s="1"/>
  <c r="AN16" i="31"/>
  <c r="D2" i="31" s="1"/>
  <c r="AL16" i="31"/>
  <c r="AM16" i="31" s="1"/>
  <c r="I7" i="31"/>
  <c r="H7" i="31"/>
  <c r="G7" i="31"/>
  <c r="F7" i="31"/>
  <c r="B7" i="31"/>
  <c r="A7" i="31"/>
  <c r="B37" i="2" s="1"/>
  <c r="I6" i="31"/>
  <c r="H6" i="31"/>
  <c r="G6" i="31"/>
  <c r="F6" i="31"/>
  <c r="B6" i="31"/>
  <c r="A6" i="31"/>
  <c r="B36" i="2" s="1"/>
  <c r="I5" i="31"/>
  <c r="H5" i="31"/>
  <c r="G5" i="31"/>
  <c r="F5" i="31"/>
  <c r="B5" i="31"/>
  <c r="A5" i="31"/>
  <c r="B35" i="2" s="1"/>
  <c r="I4" i="31"/>
  <c r="H4" i="31"/>
  <c r="G4" i="31"/>
  <c r="F4" i="31"/>
  <c r="B4" i="31"/>
  <c r="A4" i="31"/>
  <c r="I3" i="31"/>
  <c r="H3" i="31"/>
  <c r="G3" i="31"/>
  <c r="F3" i="31"/>
  <c r="B3" i="31"/>
  <c r="A3" i="31"/>
  <c r="B33" i="2" s="1"/>
  <c r="I2" i="31"/>
  <c r="H2" i="31"/>
  <c r="G2" i="31"/>
  <c r="F2" i="31"/>
  <c r="B2" i="31"/>
  <c r="C32" i="2" s="1"/>
  <c r="A2" i="31"/>
  <c r="B32" i="2" s="1"/>
  <c r="I1" i="31"/>
  <c r="H1" i="31"/>
  <c r="G1" i="31"/>
  <c r="A1" i="31"/>
  <c r="AL35" i="30"/>
  <c r="AL34" i="30"/>
  <c r="AF36" i="30" s="1"/>
  <c r="AC34" i="30"/>
  <c r="AL32" i="30"/>
  <c r="AL30" i="30"/>
  <c r="AL33" i="30" s="1"/>
  <c r="AL29" i="30"/>
  <c r="AC29" i="30"/>
  <c r="AL27" i="30"/>
  <c r="AL22" i="30"/>
  <c r="AN22" i="30" s="1"/>
  <c r="AN16" i="30"/>
  <c r="D2" i="30" s="1"/>
  <c r="AL16" i="30"/>
  <c r="AM16" i="30" s="1"/>
  <c r="I7" i="30"/>
  <c r="H7" i="30"/>
  <c r="G7" i="30"/>
  <c r="F7" i="30"/>
  <c r="B7" i="30"/>
  <c r="A7" i="30"/>
  <c r="I6" i="30"/>
  <c r="H6" i="30"/>
  <c r="G6" i="30"/>
  <c r="F6" i="30"/>
  <c r="B6" i="30"/>
  <c r="A6" i="30"/>
  <c r="I5" i="30"/>
  <c r="H5" i="30"/>
  <c r="G5" i="30"/>
  <c r="F5" i="30"/>
  <c r="B5" i="30"/>
  <c r="A5" i="30"/>
  <c r="I4" i="30"/>
  <c r="H4" i="30"/>
  <c r="G4" i="30"/>
  <c r="F4" i="30"/>
  <c r="B4" i="30"/>
  <c r="A4" i="30"/>
  <c r="I3" i="30"/>
  <c r="H3" i="30"/>
  <c r="G3" i="30"/>
  <c r="F3" i="30"/>
  <c r="B3" i="30"/>
  <c r="A3" i="30"/>
  <c r="I2" i="30"/>
  <c r="H2" i="30"/>
  <c r="G2" i="30"/>
  <c r="F2" i="30"/>
  <c r="B2" i="30"/>
  <c r="A2" i="30"/>
  <c r="I1" i="30"/>
  <c r="H1" i="30"/>
  <c r="G1" i="30"/>
  <c r="A1" i="30"/>
  <c r="AL35" i="29"/>
  <c r="AL33" i="29" s="1"/>
  <c r="AL34" i="29"/>
  <c r="AF36" i="29" s="1"/>
  <c r="AC34" i="29"/>
  <c r="AL32" i="29"/>
  <c r="AL30" i="29"/>
  <c r="AL28" i="29" s="1"/>
  <c r="AL29" i="29"/>
  <c r="AD36" i="29" s="1"/>
  <c r="AC29" i="29"/>
  <c r="AL27" i="29"/>
  <c r="AL22" i="29"/>
  <c r="AN22" i="29" s="1"/>
  <c r="AN16" i="29"/>
  <c r="D4" i="29" s="1"/>
  <c r="AL16" i="29"/>
  <c r="AM16" i="29" s="1"/>
  <c r="I7" i="29"/>
  <c r="H7" i="29"/>
  <c r="G7" i="29"/>
  <c r="F7" i="29"/>
  <c r="B7" i="29"/>
  <c r="A7" i="29"/>
  <c r="I6" i="29"/>
  <c r="H6" i="29"/>
  <c r="G6" i="29"/>
  <c r="F6" i="29"/>
  <c r="B6" i="29"/>
  <c r="A6" i="29"/>
  <c r="I5" i="29"/>
  <c r="H5" i="29"/>
  <c r="G5" i="29"/>
  <c r="F5" i="29"/>
  <c r="B5" i="29"/>
  <c r="A5" i="29"/>
  <c r="I4" i="29"/>
  <c r="H4" i="29"/>
  <c r="G4" i="29"/>
  <c r="F4" i="29"/>
  <c r="B4" i="29"/>
  <c r="A4" i="29"/>
  <c r="I3" i="29"/>
  <c r="H3" i="29"/>
  <c r="G3" i="29"/>
  <c r="F3" i="29"/>
  <c r="B3" i="29"/>
  <c r="A3" i="29"/>
  <c r="I2" i="29"/>
  <c r="H2" i="29"/>
  <c r="G2" i="29"/>
  <c r="F2" i="29"/>
  <c r="D2" i="29"/>
  <c r="B2" i="29"/>
  <c r="A2" i="29"/>
  <c r="I1" i="29"/>
  <c r="H1" i="29"/>
  <c r="G1" i="29"/>
  <c r="A1" i="29"/>
  <c r="AL35" i="28"/>
  <c r="AL34" i="28"/>
  <c r="AC34" i="28"/>
  <c r="AL32" i="28"/>
  <c r="AL30" i="28"/>
  <c r="AL29" i="28"/>
  <c r="AC29" i="28"/>
  <c r="AL27" i="28" s="1"/>
  <c r="AL22" i="28"/>
  <c r="AN22" i="28" s="1"/>
  <c r="AL16" i="28"/>
  <c r="AM16" i="28" s="1"/>
  <c r="I7" i="28"/>
  <c r="J19" i="2" s="1"/>
  <c r="H7" i="28"/>
  <c r="I19" i="2" s="1"/>
  <c r="G7" i="28"/>
  <c r="H19" i="2" s="1"/>
  <c r="F7" i="28"/>
  <c r="B7" i="28"/>
  <c r="C19" i="2" s="1"/>
  <c r="A7" i="28"/>
  <c r="I6" i="28"/>
  <c r="J18" i="2" s="1"/>
  <c r="H6" i="28"/>
  <c r="G6" i="28"/>
  <c r="H18" i="2" s="1"/>
  <c r="F6" i="28"/>
  <c r="B6" i="28"/>
  <c r="C18" i="2" s="1"/>
  <c r="A6" i="28"/>
  <c r="I5" i="28"/>
  <c r="J17" i="2" s="1"/>
  <c r="H5" i="28"/>
  <c r="I17" i="2" s="1"/>
  <c r="G5" i="28"/>
  <c r="H17" i="2" s="1"/>
  <c r="F5" i="28"/>
  <c r="B5" i="28"/>
  <c r="C17" i="2" s="1"/>
  <c r="A5" i="28"/>
  <c r="I4" i="28"/>
  <c r="J16" i="2" s="1"/>
  <c r="H4" i="28"/>
  <c r="I16" i="2" s="1"/>
  <c r="G4" i="28"/>
  <c r="H16" i="2" s="1"/>
  <c r="F4" i="28"/>
  <c r="B4" i="28"/>
  <c r="C16" i="2" s="1"/>
  <c r="A4" i="28"/>
  <c r="I3" i="28"/>
  <c r="J15" i="2" s="1"/>
  <c r="H3" i="28"/>
  <c r="I15" i="2" s="1"/>
  <c r="G3" i="28"/>
  <c r="H15" i="2" s="1"/>
  <c r="F3" i="28"/>
  <c r="B3" i="28"/>
  <c r="A3" i="28"/>
  <c r="I2" i="28"/>
  <c r="J14" i="2" s="1"/>
  <c r="H2" i="28"/>
  <c r="I14" i="2" s="1"/>
  <c r="G2" i="28"/>
  <c r="H14" i="2" s="1"/>
  <c r="F2" i="28"/>
  <c r="B2" i="28"/>
  <c r="A2" i="28"/>
  <c r="I1" i="28"/>
  <c r="H1" i="28"/>
  <c r="G1" i="28"/>
  <c r="A1" i="28"/>
  <c r="AL35" i="27"/>
  <c r="AL34" i="27"/>
  <c r="AC34" i="27"/>
  <c r="AL32" i="27"/>
  <c r="AL30" i="27"/>
  <c r="AL29" i="27"/>
  <c r="AC29" i="27"/>
  <c r="AL27" i="27" s="1"/>
  <c r="AL22" i="27"/>
  <c r="AN22" i="27" s="1"/>
  <c r="AL16" i="27"/>
  <c r="AM16" i="27" s="1"/>
  <c r="I7" i="27"/>
  <c r="H7" i="27"/>
  <c r="G7" i="27"/>
  <c r="H13" i="2" s="1"/>
  <c r="F7" i="27"/>
  <c r="B7" i="27"/>
  <c r="A7" i="27"/>
  <c r="I6" i="27"/>
  <c r="H6" i="27"/>
  <c r="G6" i="27"/>
  <c r="H12" i="2" s="1"/>
  <c r="F6" i="27"/>
  <c r="B6" i="27"/>
  <c r="C12" i="2" s="1"/>
  <c r="A6" i="27"/>
  <c r="I5" i="27"/>
  <c r="H5" i="27"/>
  <c r="G5" i="27"/>
  <c r="F5" i="27"/>
  <c r="B5" i="27"/>
  <c r="C11" i="2" s="1"/>
  <c r="A5" i="27"/>
  <c r="I4" i="27"/>
  <c r="J10" i="2" s="1"/>
  <c r="H4" i="27"/>
  <c r="I10" i="2" s="1"/>
  <c r="G4" i="27"/>
  <c r="H10" i="2" s="1"/>
  <c r="F4" i="27"/>
  <c r="B4" i="27"/>
  <c r="A4" i="27"/>
  <c r="I3" i="27"/>
  <c r="J9" i="2" s="1"/>
  <c r="H3" i="27"/>
  <c r="I9" i="2" s="1"/>
  <c r="G3" i="27"/>
  <c r="H9" i="2" s="1"/>
  <c r="F3" i="27"/>
  <c r="B3" i="27"/>
  <c r="C9" i="2" s="1"/>
  <c r="A3" i="27"/>
  <c r="I2" i="27"/>
  <c r="J8" i="2" s="1"/>
  <c r="H2" i="27"/>
  <c r="I8" i="2" s="1"/>
  <c r="G2" i="27"/>
  <c r="H8" i="2" s="1"/>
  <c r="F2" i="27"/>
  <c r="B2" i="27"/>
  <c r="A2" i="27"/>
  <c r="I1" i="27"/>
  <c r="H1" i="27"/>
  <c r="G1" i="27"/>
  <c r="A1" i="27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C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AL22" i="1"/>
  <c r="AN22" i="1" s="1"/>
  <c r="D6" i="1" s="1"/>
  <c r="AL16" i="1"/>
  <c r="AN16" i="1" s="1"/>
  <c r="AL28" i="28" l="1"/>
  <c r="AD36" i="28" s="1"/>
  <c r="AL33" i="28"/>
  <c r="AF36" i="28" s="1"/>
  <c r="AN16" i="28"/>
  <c r="AL28" i="27"/>
  <c r="AD36" i="27" s="1"/>
  <c r="E2" i="27" s="1"/>
  <c r="F8" i="2" s="1"/>
  <c r="AL33" i="27"/>
  <c r="AF36" i="27" s="1"/>
  <c r="E5" i="27" s="1"/>
  <c r="F11" i="2" s="1"/>
  <c r="C2" i="27"/>
  <c r="D8" i="2" s="1"/>
  <c r="C4" i="27"/>
  <c r="D10" i="2" s="1"/>
  <c r="C3" i="27"/>
  <c r="D9" i="2" s="1"/>
  <c r="AN16" i="27"/>
  <c r="D4" i="27" s="1"/>
  <c r="E10" i="2" s="1"/>
  <c r="AD36" i="36"/>
  <c r="AF36" i="36"/>
  <c r="D6" i="36"/>
  <c r="D5" i="36"/>
  <c r="D7" i="36"/>
  <c r="D3" i="36"/>
  <c r="D4" i="36"/>
  <c r="AM22" i="36"/>
  <c r="E4" i="35"/>
  <c r="E3" i="35"/>
  <c r="E2" i="35"/>
  <c r="E7" i="35"/>
  <c r="E6" i="35"/>
  <c r="E5" i="35"/>
  <c r="D5" i="35"/>
  <c r="D6" i="35"/>
  <c r="D7" i="35"/>
  <c r="D3" i="35"/>
  <c r="C4" i="35"/>
  <c r="C3" i="35"/>
  <c r="AM22" i="35"/>
  <c r="AD36" i="34"/>
  <c r="AF36" i="34"/>
  <c r="D6" i="34"/>
  <c r="D7" i="34"/>
  <c r="D5" i="34"/>
  <c r="D4" i="34"/>
  <c r="AM22" i="34"/>
  <c r="D3" i="34"/>
  <c r="C6" i="33"/>
  <c r="C7" i="33"/>
  <c r="C5" i="33"/>
  <c r="AD36" i="33"/>
  <c r="AF36" i="33"/>
  <c r="D3" i="33"/>
  <c r="C4" i="33"/>
  <c r="D7" i="33"/>
  <c r="D6" i="33"/>
  <c r="C3" i="31"/>
  <c r="C2" i="31"/>
  <c r="C4" i="31"/>
  <c r="AD36" i="31"/>
  <c r="AF36" i="31"/>
  <c r="D6" i="31"/>
  <c r="D5" i="31"/>
  <c r="D7" i="31"/>
  <c r="D3" i="31"/>
  <c r="D4" i="31"/>
  <c r="AM22" i="31"/>
  <c r="E5" i="30"/>
  <c r="E7" i="30"/>
  <c r="E6" i="30"/>
  <c r="C3" i="30"/>
  <c r="C2" i="30"/>
  <c r="C4" i="30"/>
  <c r="D6" i="30"/>
  <c r="D5" i="30"/>
  <c r="D7" i="30"/>
  <c r="D3" i="30"/>
  <c r="D4" i="30"/>
  <c r="AL28" i="30"/>
  <c r="AD36" i="30" s="1"/>
  <c r="AM22" i="30"/>
  <c r="C3" i="29"/>
  <c r="C2" i="29"/>
  <c r="C4" i="29"/>
  <c r="E4" i="29"/>
  <c r="E3" i="29"/>
  <c r="E2" i="29"/>
  <c r="E5" i="29"/>
  <c r="E7" i="29"/>
  <c r="E6" i="29"/>
  <c r="D6" i="29"/>
  <c r="D5" i="29"/>
  <c r="D7" i="29"/>
  <c r="D3" i="29"/>
  <c r="AM22" i="29"/>
  <c r="C3" i="28"/>
  <c r="D15" i="2" s="1"/>
  <c r="C2" i="28"/>
  <c r="D14" i="2" s="1"/>
  <c r="C4" i="28"/>
  <c r="D16" i="2" s="1"/>
  <c r="D6" i="28"/>
  <c r="E18" i="2" s="1"/>
  <c r="D7" i="28"/>
  <c r="E19" i="2" s="1"/>
  <c r="D5" i="28"/>
  <c r="E17" i="2" s="1"/>
  <c r="D4" i="28"/>
  <c r="E16" i="2" s="1"/>
  <c r="AM22" i="28"/>
  <c r="D6" i="27"/>
  <c r="E12" i="2" s="1"/>
  <c r="D5" i="27"/>
  <c r="E11" i="2" s="1"/>
  <c r="D7" i="27"/>
  <c r="E13" i="2" s="1"/>
  <c r="AM22" i="27"/>
  <c r="D3" i="1"/>
  <c r="E3" i="2" s="1"/>
  <c r="D4" i="1"/>
  <c r="E4" i="2" s="1"/>
  <c r="D2" i="1"/>
  <c r="E2" i="2" s="1"/>
  <c r="AM16" i="1"/>
  <c r="D5" i="1"/>
  <c r="D7" i="1"/>
  <c r="AM22" i="1"/>
  <c r="AL34" i="1"/>
  <c r="AL29" i="1"/>
  <c r="E3" i="28" l="1"/>
  <c r="F15" i="2" s="1"/>
  <c r="E4" i="28"/>
  <c r="F16" i="2" s="1"/>
  <c r="E2" i="28"/>
  <c r="F14" i="2" s="1"/>
  <c r="E5" i="28"/>
  <c r="F17" i="2" s="1"/>
  <c r="E7" i="28"/>
  <c r="F19" i="2" s="1"/>
  <c r="E6" i="28"/>
  <c r="F18" i="2" s="1"/>
  <c r="D2" i="28"/>
  <c r="E14" i="2" s="1"/>
  <c r="D3" i="28"/>
  <c r="E15" i="2" s="1"/>
  <c r="E3" i="27"/>
  <c r="F9" i="2" s="1"/>
  <c r="E4" i="27"/>
  <c r="F10" i="2" s="1"/>
  <c r="E6" i="27"/>
  <c r="F12" i="2" s="1"/>
  <c r="E7" i="27"/>
  <c r="F13" i="2" s="1"/>
  <c r="D2" i="27"/>
  <c r="E8" i="2" s="1"/>
  <c r="D3" i="27"/>
  <c r="E9" i="2" s="1"/>
  <c r="E5" i="36"/>
  <c r="E7" i="36"/>
  <c r="E6" i="36"/>
  <c r="C7" i="36"/>
  <c r="C6" i="36"/>
  <c r="C5" i="36"/>
  <c r="E2" i="36"/>
  <c r="E4" i="36"/>
  <c r="E3" i="36"/>
  <c r="C6" i="35"/>
  <c r="C5" i="35"/>
  <c r="C7" i="35"/>
  <c r="C7" i="34"/>
  <c r="C6" i="34"/>
  <c r="C5" i="34"/>
  <c r="E5" i="34"/>
  <c r="E6" i="34"/>
  <c r="E7" i="34"/>
  <c r="E4" i="34"/>
  <c r="E3" i="34"/>
  <c r="E2" i="34"/>
  <c r="E4" i="33"/>
  <c r="E3" i="33"/>
  <c r="E2" i="33"/>
  <c r="E7" i="33"/>
  <c r="E6" i="33"/>
  <c r="E5" i="33"/>
  <c r="E3" i="31"/>
  <c r="E4" i="31"/>
  <c r="E2" i="31"/>
  <c r="C7" i="31"/>
  <c r="C6" i="31"/>
  <c r="C5" i="31"/>
  <c r="E5" i="31"/>
  <c r="E6" i="31"/>
  <c r="E7" i="31"/>
  <c r="E4" i="30"/>
  <c r="E3" i="30"/>
  <c r="E2" i="30"/>
  <c r="C7" i="30"/>
  <c r="C6" i="30"/>
  <c r="C5" i="30"/>
  <c r="C7" i="29"/>
  <c r="C6" i="29"/>
  <c r="C5" i="29"/>
  <c r="C7" i="28"/>
  <c r="D19" i="2" s="1"/>
  <c r="C6" i="28"/>
  <c r="D18" i="2" s="1"/>
  <c r="C5" i="28"/>
  <c r="D17" i="2" s="1"/>
  <c r="C7" i="27"/>
  <c r="D13" i="2" s="1"/>
  <c r="C6" i="27"/>
  <c r="D12" i="2" s="1"/>
  <c r="C5" i="27"/>
  <c r="D11" i="2" s="1"/>
  <c r="C3" i="1"/>
  <c r="D3" i="2" s="1"/>
  <c r="C4" i="1"/>
  <c r="D4" i="2" s="1"/>
  <c r="C2" i="1"/>
  <c r="D2" i="2" s="1"/>
  <c r="C6" i="1"/>
  <c r="C7" i="1"/>
  <c r="C5" i="1"/>
  <c r="I1" i="1" l="1"/>
  <c r="I2" i="1"/>
  <c r="F3" i="1"/>
  <c r="F4" i="1"/>
  <c r="F5" i="1"/>
  <c r="F6" i="1"/>
  <c r="F7" i="1"/>
  <c r="F2" i="1"/>
  <c r="AL30" i="1"/>
  <c r="AL35" i="1"/>
  <c r="AL32" i="1"/>
  <c r="AL28" i="1" l="1"/>
  <c r="AL33" i="1"/>
  <c r="AF36" i="1" s="1"/>
  <c r="AC34" i="1"/>
  <c r="AC29" i="1"/>
  <c r="AL27" i="1" s="1"/>
  <c r="H1" i="1"/>
  <c r="G1" i="1"/>
  <c r="A1" i="1"/>
  <c r="B1" i="2" s="1"/>
  <c r="A3" i="1"/>
  <c r="B3" i="2" s="1"/>
  <c r="A4" i="1"/>
  <c r="B4" i="2" s="1"/>
  <c r="A5" i="1"/>
  <c r="B5" i="2" s="1"/>
  <c r="A6" i="1"/>
  <c r="B6" i="2" s="1"/>
  <c r="A7" i="1"/>
  <c r="B7" i="2" s="1"/>
  <c r="A2" i="1"/>
  <c r="B2" i="2" s="1"/>
  <c r="AD36" i="1" l="1"/>
  <c r="E4" i="1"/>
  <c r="E5" i="1"/>
  <c r="E6" i="1"/>
  <c r="E7" i="1"/>
  <c r="I7" i="1"/>
  <c r="H7" i="1"/>
  <c r="G7" i="1"/>
  <c r="B7" i="1"/>
  <c r="I6" i="1"/>
  <c r="H6" i="1"/>
  <c r="G6" i="1"/>
  <c r="B6" i="1"/>
  <c r="C6" i="2" s="1"/>
  <c r="I5" i="1"/>
  <c r="H5" i="1"/>
  <c r="G5" i="1"/>
  <c r="B5" i="1"/>
  <c r="C5" i="2" s="1"/>
  <c r="I4" i="1"/>
  <c r="H4" i="1"/>
  <c r="G4" i="1"/>
  <c r="B4" i="1"/>
  <c r="I3" i="1"/>
  <c r="H3" i="1"/>
  <c r="G3" i="1"/>
  <c r="B3" i="1"/>
  <c r="C3" i="2" s="1"/>
  <c r="H2" i="1"/>
  <c r="G2" i="1"/>
  <c r="B2" i="1"/>
  <c r="C2" i="2" s="1"/>
  <c r="E2" i="1" l="1"/>
  <c r="E3" i="1"/>
</calcChain>
</file>

<file path=xl/sharedStrings.xml><?xml version="1.0" encoding="utf-8"?>
<sst xmlns="http://schemas.openxmlformats.org/spreadsheetml/2006/main" count="671" uniqueCount="106">
  <si>
    <t>LIG_3e</t>
  </si>
  <si>
    <t>ANTELME Albin</t>
  </si>
  <si>
    <t>AUBINEAU PRISSET Mathilde</t>
  </si>
  <si>
    <t>BOURTHOUMIEU Elwann</t>
  </si>
  <si>
    <t>CANTITEAU-PIEDNOIR Adélaïde</t>
  </si>
  <si>
    <t>DELAVAL Emma</t>
  </si>
  <si>
    <t>DIEUMEGARD Marie</t>
  </si>
  <si>
    <t>Classe :</t>
  </si>
  <si>
    <t>DOUIT--CAJAT Enora</t>
  </si>
  <si>
    <t>DOURTHE Célia</t>
  </si>
  <si>
    <t xml:space="preserve">Match en : </t>
  </si>
  <si>
    <t>DUBREUIL Sarah</t>
  </si>
  <si>
    <t>FORVARIN Paul</t>
  </si>
  <si>
    <t>FOUCAUD Louna</t>
  </si>
  <si>
    <t>Attaque en zone avant</t>
  </si>
  <si>
    <t>LUCAS-DURAND Mattys</t>
  </si>
  <si>
    <t>MERCIER Eloise</t>
  </si>
  <si>
    <t>Joker(s) utilisé(s)</t>
  </si>
  <si>
    <t>MONTAMAT Louis</t>
  </si>
  <si>
    <t>Attaque non touchée</t>
  </si>
  <si>
    <t xml:space="preserve">Attaque en zone arrière </t>
  </si>
  <si>
    <t xml:space="preserve">2 points pour l'équipe qui gagne le match    </t>
  </si>
  <si>
    <t xml:space="preserve">1 point  si les  </t>
  </si>
  <si>
    <t>TOTAL</t>
  </si>
  <si>
    <t>Attaque
non touchée</t>
  </si>
  <si>
    <t xml:space="preserve">Attaque en
zone arrière  </t>
  </si>
  <si>
    <t>Attaque en
zone avant</t>
  </si>
  <si>
    <t>VS</t>
  </si>
  <si>
    <t>Points</t>
  </si>
  <si>
    <t>EQUIPE A</t>
  </si>
  <si>
    <t>EQUIPE B</t>
  </si>
  <si>
    <t>SCORE</t>
  </si>
  <si>
    <t>COMPOSITION EQUIPE</t>
  </si>
  <si>
    <t>FIN</t>
  </si>
  <si>
    <t>Nom</t>
  </si>
  <si>
    <t>Joker</t>
  </si>
  <si>
    <r>
      <rPr>
        <b/>
        <sz val="10"/>
        <color theme="5"/>
        <rFont val="Calibri"/>
        <family val="2"/>
        <scheme val="minor"/>
      </rPr>
      <t xml:space="preserve">Joker(s) </t>
    </r>
    <r>
      <rPr>
        <sz val="10"/>
        <rFont val="Calibri"/>
        <family val="2"/>
        <scheme val="minor"/>
      </rPr>
      <t>n'ont
 pas été utilisés</t>
    </r>
  </si>
  <si>
    <t>1 point pour l'équipe qui a le plus gros score</t>
  </si>
  <si>
    <t xml:space="preserve">. . . </t>
  </si>
  <si>
    <t>Points 
marqués</t>
  </si>
  <si>
    <t>Club</t>
  </si>
  <si>
    <t>C</t>
  </si>
  <si>
    <t>Equipe</t>
  </si>
  <si>
    <t>A3</t>
  </si>
  <si>
    <t>But</t>
  </si>
  <si>
    <t>B</t>
  </si>
  <si>
    <t>D</t>
  </si>
  <si>
    <t>E</t>
  </si>
  <si>
    <t>F</t>
  </si>
  <si>
    <t>G</t>
  </si>
  <si>
    <t>H</t>
  </si>
  <si>
    <t>I</t>
  </si>
  <si>
    <t>J</t>
  </si>
  <si>
    <t>K</t>
  </si>
  <si>
    <t>EQUIPE</t>
  </si>
  <si>
    <t>A1</t>
  </si>
  <si>
    <t>A2</t>
  </si>
  <si>
    <t>B1</t>
  </si>
  <si>
    <t>B2</t>
  </si>
  <si>
    <t>B3</t>
  </si>
  <si>
    <t>A4</t>
  </si>
  <si>
    <t>B4</t>
  </si>
  <si>
    <t>VB</t>
  </si>
  <si>
    <t>Classe_1</t>
  </si>
  <si>
    <t>Classe_2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</si>
  <si>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</si>
  <si>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</si>
  <si>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</si>
  <si>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</si>
  <si>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</si>
  <si>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</si>
  <si>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</si>
  <si>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</si>
  <si>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</si>
  <si>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</si>
  <si>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</si>
  <si>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</si>
  <si>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</si>
  <si>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</si>
  <si>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</si>
  <si>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</si>
  <si>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</si>
  <si>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</si>
  <si>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</si>
  <si>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</si>
  <si>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Elève 21</t>
  </si>
  <si>
    <t>Elève 22</t>
  </si>
  <si>
    <t>Elève 23</t>
  </si>
  <si>
    <t>Elève 24</t>
  </si>
  <si>
    <t>Elève 25</t>
  </si>
  <si>
    <t>Elève 26</t>
  </si>
  <si>
    <t>Elève 27</t>
  </si>
  <si>
    <t>Elève 28</t>
  </si>
  <si>
    <t>Elève 29</t>
  </si>
  <si>
    <t>Elève 30</t>
  </si>
  <si>
    <t>Elève 31</t>
  </si>
  <si>
    <t>Elève 32</t>
  </si>
  <si>
    <t>Elève 33</t>
  </si>
  <si>
    <t>Elève 34</t>
  </si>
  <si>
    <t>Elève 35</t>
  </si>
  <si>
    <r>
      <rPr>
        <b/>
        <sz val="14"/>
        <color theme="1"/>
        <rFont val="Calibri"/>
        <family val="2"/>
        <scheme val="minor"/>
      </rPr>
      <t>Volley-ball -scénario pédagogique-application Excel-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4"/>
        <color theme="1"/>
        <rFont val="Calibri"/>
        <family val="2"/>
        <scheme val="minor"/>
      </rPr>
      <t>(lien Tube éducation)</t>
    </r>
  </si>
  <si>
    <t>Fiche de terrain, fonctionnement par club, tutorat et « pouvoirs d’agir » (jokers) possibles</t>
  </si>
  <si>
    <t xml:space="preserve">Application adaptée aux smartphones  </t>
  </si>
  <si>
    <t>Hors connexion</t>
  </si>
  <si>
    <t>Remontées (dans le classeur "GAIN EPS") individuelles d'un score parlant au fil des leçons parce que pilotées par les noms et prénoms exacts de nos élèves</t>
  </si>
  <si>
    <t>https://tube-education-physique-et-sportive.apps.education.fr/w/2tn7EFfuYciDDa2iCWRywk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</si>
</sst>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Roboto Black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color rgb="FF13213D"/>
      <name val="Calibri"/>
      <family val="2"/>
      <scheme val="minor"/>
    </font>
    <font>
      <sz val="11"/>
      <color rgb="FFBA670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BA6702"/>
      <name val="Calibri"/>
      <family val="2"/>
      <scheme val="minor"/>
    </font>
    <font>
      <sz val="11"/>
      <color rgb="FFE1E5EB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0F3F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7" borderId="1" xfId="0" applyFont="1" applyFill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6" fillId="13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2" fillId="10" borderId="0" xfId="0" applyFont="1" applyFill="1" applyAlignment="1" applyProtection="1">
      <alignment horizontal="left" vertical="center"/>
    </xf>
    <xf numFmtId="0" fontId="2" fillId="6" borderId="0" xfId="0" applyFont="1" applyFill="1" applyAlignment="1" applyProtection="1">
      <alignment horizontal="left" vertical="center"/>
    </xf>
    <xf numFmtId="0" fontId="2" fillId="12" borderId="0" xfId="0" applyFont="1" applyFill="1" applyAlignment="1" applyProtection="1">
      <alignment horizontal="left" vertical="center"/>
    </xf>
    <xf numFmtId="0" fontId="0" fillId="12" borderId="0" xfId="0" applyFont="1" applyFill="1" applyAlignment="1" applyProtection="1">
      <alignment horizontal="left" vertical="center"/>
    </xf>
    <xf numFmtId="0" fontId="5" fillId="12" borderId="1" xfId="0" applyFont="1" applyFill="1" applyBorder="1" applyAlignment="1" applyProtection="1">
      <alignment horizontal="left" vertical="center"/>
    </xf>
    <xf numFmtId="0" fontId="1" fillId="12" borderId="0" xfId="0" applyFont="1" applyFill="1" applyAlignment="1" applyProtection="1">
      <alignment horizontal="left" vertical="center"/>
    </xf>
    <xf numFmtId="0" fontId="0" fillId="12" borderId="0" xfId="0" applyFont="1" applyFill="1" applyAlignment="1" applyProtection="1">
      <alignment horizontal="center" vertical="center"/>
    </xf>
    <xf numFmtId="0" fontId="0" fillId="12" borderId="0" xfId="0" applyFont="1" applyFill="1" applyAlignment="1" applyProtection="1">
      <alignment vertical="center"/>
    </xf>
    <xf numFmtId="0" fontId="0" fillId="12" borderId="0" xfId="0" applyFont="1" applyFill="1" applyBorder="1" applyAlignment="1" applyProtection="1">
      <alignment horizontal="left" vertical="center"/>
    </xf>
    <xf numFmtId="0" fontId="0" fillId="12" borderId="0" xfId="0" applyFont="1" applyFill="1" applyBorder="1" applyAlignment="1" applyProtection="1">
      <alignment horizontal="center" vertical="center"/>
    </xf>
    <xf numFmtId="0" fontId="12" fillId="12" borderId="1" xfId="0" applyFont="1" applyFill="1" applyBorder="1" applyAlignment="1" applyProtection="1">
      <alignment horizontal="left" vertical="center"/>
    </xf>
    <xf numFmtId="0" fontId="15" fillId="9" borderId="0" xfId="0" applyFont="1" applyFill="1" applyBorder="1" applyAlignment="1" applyProtection="1">
      <alignment horizontal="left" vertical="center"/>
    </xf>
    <xf numFmtId="0" fontId="2" fillId="12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14" fillId="12" borderId="0" xfId="0" applyFont="1" applyFill="1" applyBorder="1" applyAlignment="1" applyProtection="1">
      <alignment horizontal="left" vertical="center"/>
    </xf>
    <xf numFmtId="0" fontId="2" fillId="12" borderId="0" xfId="0" applyFont="1" applyFill="1" applyBorder="1" applyAlignment="1" applyProtection="1">
      <alignment horizontal="left" vertical="center"/>
    </xf>
    <xf numFmtId="0" fontId="9" fillId="11" borderId="4" xfId="0" applyFont="1" applyFill="1" applyBorder="1" applyAlignment="1" applyProtection="1">
      <alignment horizontal="center" vertical="center"/>
    </xf>
    <xf numFmtId="0" fontId="5" fillId="12" borderId="5" xfId="0" applyFont="1" applyFill="1" applyBorder="1" applyAlignment="1" applyProtection="1">
      <alignment horizontal="center" vertical="center" wrapText="1"/>
    </xf>
    <xf numFmtId="0" fontId="5" fillId="12" borderId="6" xfId="0" applyFont="1" applyFill="1" applyBorder="1" applyAlignment="1" applyProtection="1">
      <alignment horizontal="center" vertical="center" wrapText="1"/>
    </xf>
    <xf numFmtId="0" fontId="5" fillId="12" borderId="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9" fillId="12" borderId="12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</xf>
    <xf numFmtId="0" fontId="0" fillId="12" borderId="0" xfId="0" applyFont="1" applyFill="1" applyBorder="1" applyAlignment="1" applyProtection="1">
      <alignment vertical="center"/>
    </xf>
    <xf numFmtId="0" fontId="10" fillId="12" borderId="0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center" vertical="center"/>
    </xf>
    <xf numFmtId="0" fontId="7" fillId="12" borderId="0" xfId="0" applyFont="1" applyFill="1" applyBorder="1" applyAlignment="1" applyProtection="1">
      <alignment horizontal="center" vertical="center" wrapText="1"/>
    </xf>
    <xf numFmtId="0" fontId="7" fillId="12" borderId="0" xfId="0" quotePrefix="1" applyFont="1" applyFill="1" applyAlignment="1" applyProtection="1">
      <alignment vertical="center"/>
    </xf>
    <xf numFmtId="0" fontId="7" fillId="12" borderId="0" xfId="0" applyFont="1" applyFill="1" applyAlignment="1" applyProtection="1">
      <alignment vertical="center"/>
    </xf>
    <xf numFmtId="0" fontId="5" fillId="12" borderId="0" xfId="0" applyFont="1" applyFill="1" applyBorder="1" applyAlignment="1" applyProtection="1">
      <alignment horizontal="left" vertical="center"/>
    </xf>
    <xf numFmtId="0" fontId="22" fillId="12" borderId="0" xfId="0" applyFont="1" applyFill="1" applyBorder="1" applyAlignment="1" applyProtection="1">
      <alignment horizontal="center" vertical="center"/>
      <protection locked="0"/>
    </xf>
    <xf numFmtId="0" fontId="7" fillId="2" borderId="3" xfId="0" quotePrefix="1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/>
    </xf>
    <xf numFmtId="0" fontId="0" fillId="12" borderId="0" xfId="0" applyFont="1" applyFill="1" applyAlignment="1" applyProtection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24" fillId="14" borderId="0" xfId="0" applyFont="1" applyFill="1" applyAlignment="1">
      <alignment horizontal="center"/>
    </xf>
    <xf numFmtId="0" fontId="26" fillId="15" borderId="0" xfId="1" applyFill="1" applyAlignment="1">
      <alignment horizontal="center"/>
    </xf>
    <xf numFmtId="0" fontId="17" fillId="8" borderId="10" xfId="0" applyFont="1" applyFill="1" applyBorder="1" applyAlignment="1" applyProtection="1">
      <alignment horizontal="right" vertical="center"/>
    </xf>
    <xf numFmtId="0" fontId="17" fillId="8" borderId="11" xfId="0" applyFont="1" applyFill="1" applyBorder="1" applyAlignment="1" applyProtection="1">
      <alignment horizontal="right" vertical="center"/>
    </xf>
    <xf numFmtId="0" fontId="7" fillId="12" borderId="0" xfId="0" applyFont="1" applyFill="1" applyBorder="1" applyAlignment="1" applyProtection="1">
      <alignment horizontal="left" vertical="center"/>
    </xf>
    <xf numFmtId="0" fontId="16" fillId="9" borderId="0" xfId="0" applyFont="1" applyFill="1" applyBorder="1" applyAlignment="1" applyProtection="1">
      <alignment horizontal="center" vertical="center"/>
    </xf>
    <xf numFmtId="0" fontId="0" fillId="12" borderId="0" xfId="0" applyFont="1" applyFill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13" fillId="12" borderId="0" xfId="0" applyFont="1" applyFill="1" applyBorder="1" applyAlignment="1" applyProtection="1">
      <alignment horizontal="center" vertical="center"/>
    </xf>
    <xf numFmtId="0" fontId="13" fillId="12" borderId="24" xfId="0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0F3F6"/>
      <color rgb="FFE1E5EB"/>
      <color rgb="FFBA6702"/>
      <color rgb="FF1321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463552</xdr:colOff>
      <xdr:row>1</xdr:row>
      <xdr:rowOff>111124</xdr:rowOff>
    </xdr:from>
    <xdr:to>
      <xdr:col>31</xdr:col>
      <xdr:colOff>460376</xdr:colOff>
      <xdr:row>2</xdr:row>
      <xdr:rowOff>381981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34052" y="293687"/>
          <a:ext cx="2520949" cy="54866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463552</xdr:colOff>
      <xdr:row>1</xdr:row>
      <xdr:rowOff>111124</xdr:rowOff>
    </xdr:from>
    <xdr:to>
      <xdr:col>31</xdr:col>
      <xdr:colOff>460376</xdr:colOff>
      <xdr:row>2</xdr:row>
      <xdr:rowOff>381981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C55DF86-DA22-4CC8-98E7-900D82D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7" y="301624"/>
          <a:ext cx="2425699" cy="5375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463552</xdr:colOff>
      <xdr:row>1</xdr:row>
      <xdr:rowOff>111124</xdr:rowOff>
    </xdr:from>
    <xdr:to>
      <xdr:col>31</xdr:col>
      <xdr:colOff>460376</xdr:colOff>
      <xdr:row>2</xdr:row>
      <xdr:rowOff>381981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B3E2E53-26D9-441C-BF12-595DE1A59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7" y="301624"/>
          <a:ext cx="2425699" cy="5375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463552</xdr:colOff>
      <xdr:row>1</xdr:row>
      <xdr:rowOff>111124</xdr:rowOff>
    </xdr:from>
    <xdr:to>
      <xdr:col>31</xdr:col>
      <xdr:colOff>460376</xdr:colOff>
      <xdr:row>2</xdr:row>
      <xdr:rowOff>381981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9564102-85EE-451D-84CC-40078A8A5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7" y="301624"/>
          <a:ext cx="2425699" cy="5375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463552</xdr:colOff>
      <xdr:row>1</xdr:row>
      <xdr:rowOff>111124</xdr:rowOff>
    </xdr:from>
    <xdr:to>
      <xdr:col>31</xdr:col>
      <xdr:colOff>460376</xdr:colOff>
      <xdr:row>2</xdr:row>
      <xdr:rowOff>381981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3BFB0B3-3F8D-4FCB-9B49-8F022F7A6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7" y="301624"/>
          <a:ext cx="2425699" cy="5375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463552</xdr:colOff>
      <xdr:row>1</xdr:row>
      <xdr:rowOff>111124</xdr:rowOff>
    </xdr:from>
    <xdr:to>
      <xdr:col>31</xdr:col>
      <xdr:colOff>460376</xdr:colOff>
      <xdr:row>2</xdr:row>
      <xdr:rowOff>381981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F42A737-D9DD-40F3-BACA-67A04052B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7" y="301624"/>
          <a:ext cx="2425699" cy="5375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463552</xdr:colOff>
      <xdr:row>1</xdr:row>
      <xdr:rowOff>111124</xdr:rowOff>
    </xdr:from>
    <xdr:to>
      <xdr:col>31</xdr:col>
      <xdr:colOff>460376</xdr:colOff>
      <xdr:row>2</xdr:row>
      <xdr:rowOff>381981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64E9B1F-9A4D-48C0-A64F-3ACE882D7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7" y="301624"/>
          <a:ext cx="2425699" cy="5375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463552</xdr:colOff>
      <xdr:row>1</xdr:row>
      <xdr:rowOff>111124</xdr:rowOff>
    </xdr:from>
    <xdr:to>
      <xdr:col>31</xdr:col>
      <xdr:colOff>460376</xdr:colOff>
      <xdr:row>2</xdr:row>
      <xdr:rowOff>381981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8E62AD0-06E7-4858-85DE-002F1944E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7" y="301624"/>
          <a:ext cx="2425699" cy="5375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463552</xdr:colOff>
      <xdr:row>1</xdr:row>
      <xdr:rowOff>111124</xdr:rowOff>
    </xdr:from>
    <xdr:to>
      <xdr:col>31</xdr:col>
      <xdr:colOff>460376</xdr:colOff>
      <xdr:row>2</xdr:row>
      <xdr:rowOff>381981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BE6269D-4CC2-413A-B405-2E43E7982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7" y="301624"/>
          <a:ext cx="2425699" cy="53755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463552</xdr:colOff>
      <xdr:row>1</xdr:row>
      <xdr:rowOff>111124</xdr:rowOff>
    </xdr:from>
    <xdr:to>
      <xdr:col>31</xdr:col>
      <xdr:colOff>460376</xdr:colOff>
      <xdr:row>2</xdr:row>
      <xdr:rowOff>381981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DEF8ED4-41DD-457A-99D8-8D4ADB4D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77" y="301624"/>
          <a:ext cx="2425699" cy="537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ube-education-physique-et-sportive.apps.education.fr/w/2tn7EFfuYciDDa2iCWRyw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>
    <tabColor rgb="FFFFFF00"/>
  </sheetPr>
  <dimension ref="A1:O36"/>
  <sheetViews>
    <sheetView workbookViewId="0">
      <selection activeCell="B1" sqref="B1:B1048576"/>
    </sheetView>
  </sheetViews>
  <sheetFormatPr baseColWidth="10" defaultRowHeight="15" x14ac:dyDescent="0.25"/>
  <cols>
    <col min="1" max="12" width="21.85546875" style="2" customWidth="1"/>
    <col min="13" max="15" width="21.85546875" customWidth="1"/>
  </cols>
  <sheetData>
    <row r="1" spans="1:15" ht="35.1" customHeight="1" x14ac:dyDescent="0.25">
      <c r="A1" s="6" t="s">
        <v>63</v>
      </c>
      <c r="B1" s="6" t="s">
        <v>64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/>
      <c r="O1" s="7"/>
    </row>
    <row r="2" spans="1:15" x14ac:dyDescent="0.25">
      <c r="A2" s="2" t="s">
        <v>65</v>
      </c>
      <c r="B2" s="2" t="s">
        <v>65</v>
      </c>
    </row>
    <row r="3" spans="1:15" x14ac:dyDescent="0.25">
      <c r="A3" s="2" t="s">
        <v>66</v>
      </c>
      <c r="B3" s="2" t="s">
        <v>66</v>
      </c>
    </row>
    <row r="4" spans="1:15" x14ac:dyDescent="0.25">
      <c r="A4" s="2" t="s">
        <v>67</v>
      </c>
      <c r="B4" s="2" t="s">
        <v>67</v>
      </c>
    </row>
    <row r="5" spans="1:15" x14ac:dyDescent="0.25">
      <c r="A5" s="2" t="s">
        <v>68</v>
      </c>
      <c r="B5" s="2" t="s">
        <v>68</v>
      </c>
    </row>
    <row r="6" spans="1:15" x14ac:dyDescent="0.25">
      <c r="A6" s="2" t="s">
        <v>69</v>
      </c>
      <c r="B6" s="2" t="s">
        <v>69</v>
      </c>
    </row>
    <row r="7" spans="1:15" x14ac:dyDescent="0.25">
      <c r="A7" s="2" t="s">
        <v>70</v>
      </c>
      <c r="B7" s="2" t="s">
        <v>70</v>
      </c>
    </row>
    <row r="8" spans="1:15" x14ac:dyDescent="0.25">
      <c r="A8" s="2" t="s">
        <v>71</v>
      </c>
      <c r="B8" s="2" t="s">
        <v>71</v>
      </c>
    </row>
    <row r="9" spans="1:15" x14ac:dyDescent="0.25">
      <c r="A9" s="2" t="s">
        <v>72</v>
      </c>
      <c r="B9" s="2" t="s">
        <v>72</v>
      </c>
    </row>
    <row r="10" spans="1:15" x14ac:dyDescent="0.25">
      <c r="A10" s="2" t="s">
        <v>73</v>
      </c>
      <c r="B10" s="2" t="s">
        <v>73</v>
      </c>
    </row>
    <row r="11" spans="1:15" x14ac:dyDescent="0.25">
      <c r="A11" s="2" t="s">
        <v>74</v>
      </c>
      <c r="B11" s="2" t="s">
        <v>74</v>
      </c>
    </row>
    <row r="12" spans="1:15" x14ac:dyDescent="0.25">
      <c r="A12" s="2" t="s">
        <v>75</v>
      </c>
      <c r="B12" s="2" t="s">
        <v>75</v>
      </c>
    </row>
    <row r="13" spans="1:15" x14ac:dyDescent="0.25">
      <c r="A13" s="2" t="s">
        <v>76</v>
      </c>
      <c r="B13" s="2" t="s">
        <v>76</v>
      </c>
    </row>
    <row r="14" spans="1:15" x14ac:dyDescent="0.25">
      <c r="A14" s="2" t="s">
        <v>77</v>
      </c>
      <c r="B14" s="2" t="s">
        <v>77</v>
      </c>
    </row>
    <row r="15" spans="1:15" x14ac:dyDescent="0.25">
      <c r="A15" s="2" t="s">
        <v>78</v>
      </c>
      <c r="B15" s="2" t="s">
        <v>78</v>
      </c>
    </row>
    <row r="16" spans="1:15" x14ac:dyDescent="0.25">
      <c r="A16" s="2" t="s">
        <v>79</v>
      </c>
      <c r="B16" s="2" t="s">
        <v>79</v>
      </c>
    </row>
    <row r="17" spans="1:2" x14ac:dyDescent="0.25">
      <c r="A17" s="2" t="s">
        <v>80</v>
      </c>
      <c r="B17" s="2" t="s">
        <v>80</v>
      </c>
    </row>
    <row r="18" spans="1:2" x14ac:dyDescent="0.25">
      <c r="A18" s="2" t="s">
        <v>81</v>
      </c>
      <c r="B18" s="2" t="s">
        <v>81</v>
      </c>
    </row>
    <row r="19" spans="1:2" x14ac:dyDescent="0.25">
      <c r="A19" s="2" t="s">
        <v>82</v>
      </c>
      <c r="B19" s="2" t="s">
        <v>82</v>
      </c>
    </row>
    <row r="20" spans="1:2" x14ac:dyDescent="0.25">
      <c r="A20" s="2" t="s">
        <v>83</v>
      </c>
      <c r="B20" s="2" t="s">
        <v>83</v>
      </c>
    </row>
    <row r="21" spans="1:2" x14ac:dyDescent="0.25">
      <c r="A21" s="2" t="s">
        <v>84</v>
      </c>
      <c r="B21" s="2" t="s">
        <v>84</v>
      </c>
    </row>
    <row r="22" spans="1:2" x14ac:dyDescent="0.25">
      <c r="A22" s="2" t="s">
        <v>85</v>
      </c>
      <c r="B22" s="2" t="s">
        <v>85</v>
      </c>
    </row>
    <row r="23" spans="1:2" x14ac:dyDescent="0.25">
      <c r="A23" s="2" t="s">
        <v>86</v>
      </c>
      <c r="B23" s="2" t="s">
        <v>86</v>
      </c>
    </row>
    <row r="24" spans="1:2" x14ac:dyDescent="0.25">
      <c r="A24" s="2" t="s">
        <v>87</v>
      </c>
      <c r="B24" s="2" t="s">
        <v>87</v>
      </c>
    </row>
    <row r="25" spans="1:2" x14ac:dyDescent="0.25">
      <c r="A25" s="2" t="s">
        <v>88</v>
      </c>
      <c r="B25" s="2" t="s">
        <v>88</v>
      </c>
    </row>
    <row r="26" spans="1:2" x14ac:dyDescent="0.25">
      <c r="A26" s="2" t="s">
        <v>89</v>
      </c>
      <c r="B26" s="2" t="s">
        <v>89</v>
      </c>
    </row>
    <row r="27" spans="1:2" x14ac:dyDescent="0.25">
      <c r="A27" s="2" t="s">
        <v>90</v>
      </c>
      <c r="B27" s="2" t="s">
        <v>90</v>
      </c>
    </row>
    <row r="28" spans="1:2" x14ac:dyDescent="0.25">
      <c r="A28" s="2" t="s">
        <v>91</v>
      </c>
      <c r="B28" s="2" t="s">
        <v>91</v>
      </c>
    </row>
    <row r="29" spans="1:2" x14ac:dyDescent="0.25">
      <c r="A29" s="2" t="s">
        <v>92</v>
      </c>
      <c r="B29" s="2" t="s">
        <v>92</v>
      </c>
    </row>
    <row r="30" spans="1:2" x14ac:dyDescent="0.25">
      <c r="A30" s="2" t="s">
        <v>93</v>
      </c>
      <c r="B30" s="2" t="s">
        <v>93</v>
      </c>
    </row>
    <row r="31" spans="1:2" x14ac:dyDescent="0.25">
      <c r="A31" s="2" t="s">
        <v>94</v>
      </c>
      <c r="B31" s="2" t="s">
        <v>94</v>
      </c>
    </row>
    <row r="32" spans="1:2" x14ac:dyDescent="0.25">
      <c r="A32" s="2" t="s">
        <v>95</v>
      </c>
      <c r="B32" s="2" t="s">
        <v>95</v>
      </c>
    </row>
    <row r="33" spans="1:2" x14ac:dyDescent="0.25">
      <c r="A33" s="2" t="s">
        <v>96</v>
      </c>
      <c r="B33" s="2" t="s">
        <v>96</v>
      </c>
    </row>
    <row r="34" spans="1:2" x14ac:dyDescent="0.25">
      <c r="A34" s="2" t="s">
        <v>97</v>
      </c>
      <c r="B34" s="2" t="s">
        <v>97</v>
      </c>
    </row>
    <row r="35" spans="1:2" x14ac:dyDescent="0.25">
      <c r="A35" s="2" t="s">
        <v>98</v>
      </c>
      <c r="B35" s="2" t="s">
        <v>98</v>
      </c>
    </row>
    <row r="36" spans="1:2" x14ac:dyDescent="0.25">
      <c r="A36" s="2" t="s">
        <v>99</v>
      </c>
      <c r="B36" s="2" t="s">
        <v>99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B187-83D1-458C-9882-BC4D8B5936CE}">
  <sheetPr>
    <tabColor theme="0"/>
  </sheetPr>
  <dimension ref="A1:AN44"/>
  <sheetViews>
    <sheetView topLeftCell="AB1" zoomScale="80" zoomScaleNormal="80" workbookViewId="0">
      <selection activeCell="AF9" sqref="AF9"/>
    </sheetView>
  </sheetViews>
  <sheetFormatPr baseColWidth="10" defaultColWidth="0" defaultRowHeight="15" customHeight="1" zeroHeight="1" x14ac:dyDescent="0.25"/>
  <cols>
    <col min="1" max="1" width="11.42578125" style="3" hidden="1" customWidth="1"/>
    <col min="2" max="2" width="34.28515625" style="3" hidden="1" customWidth="1"/>
    <col min="3" max="3" width="19" style="3" hidden="1" customWidth="1"/>
    <col min="4" max="27" width="11.42578125" style="3" hidden="1" customWidth="1"/>
    <col min="28" max="28" width="1.85546875" style="22" customWidth="1"/>
    <col min="29" max="29" width="12.140625" style="22" customWidth="1"/>
    <col min="30" max="32" width="12.140625" style="54" customWidth="1"/>
    <col min="33" max="33" width="1.85546875" style="54" customWidth="1"/>
    <col min="34" max="35" width="0" style="3" hidden="1" customWidth="1"/>
    <col min="36" max="40" width="0" style="19" hidden="1" customWidth="1"/>
    <col min="41" max="16384" width="14.7109375" style="19" hidden="1"/>
  </cols>
  <sheetData>
    <row r="1" spans="1:40" x14ac:dyDescent="0.25">
      <c r="A1" s="18" t="str">
        <f>AD9</f>
        <v>Classe :</v>
      </c>
      <c r="B1" s="18" t="s">
        <v>34</v>
      </c>
      <c r="C1" s="18" t="s">
        <v>40</v>
      </c>
      <c r="D1" s="18" t="s">
        <v>42</v>
      </c>
      <c r="E1" s="18" t="s">
        <v>44</v>
      </c>
      <c r="F1" s="18" t="s">
        <v>35</v>
      </c>
      <c r="G1" s="18" t="str">
        <f>AD27</f>
        <v>Attaque
non touchée</v>
      </c>
      <c r="H1" s="18" t="str">
        <f>AE27</f>
        <v xml:space="preserve">Attaque en
zone arrière  </v>
      </c>
      <c r="I1" s="18" t="str">
        <f>AF27</f>
        <v>Attaque en
zone avant</v>
      </c>
      <c r="J1" s="18" t="s">
        <v>45</v>
      </c>
      <c r="K1" s="18" t="s">
        <v>41</v>
      </c>
      <c r="L1" s="18" t="s">
        <v>46</v>
      </c>
      <c r="M1" s="18" t="s">
        <v>47</v>
      </c>
      <c r="N1" s="18" t="s">
        <v>48</v>
      </c>
      <c r="O1" s="18" t="s">
        <v>49</v>
      </c>
      <c r="P1" s="18" t="s">
        <v>50</v>
      </c>
      <c r="Q1" s="18" t="s">
        <v>51</v>
      </c>
      <c r="R1" s="18" t="s">
        <v>52</v>
      </c>
      <c r="S1" s="18" t="s">
        <v>53</v>
      </c>
      <c r="T1" s="19"/>
      <c r="U1" s="19"/>
      <c r="V1" s="19"/>
      <c r="W1" s="19"/>
      <c r="X1" s="19"/>
      <c r="Y1" s="19"/>
      <c r="Z1" s="19"/>
      <c r="AA1" s="20"/>
      <c r="AB1" s="21"/>
      <c r="AG1" s="21"/>
      <c r="AH1" s="20"/>
    </row>
    <row r="2" spans="1:40" ht="21" customHeight="1" x14ac:dyDescent="0.25">
      <c r="A2" s="13" t="str">
        <f t="shared" ref="A2:A7" si="0">$AE$9</f>
        <v>LIG_3e</v>
      </c>
      <c r="B2" s="13" t="str">
        <f>$AD$15</f>
        <v>ANTELME Albin</v>
      </c>
      <c r="C2" s="13" t="str">
        <f>$AM$16</f>
        <v>A</v>
      </c>
      <c r="D2" s="13" t="str">
        <f>$AN$16</f>
        <v>2</v>
      </c>
      <c r="E2" s="13">
        <f>$AD$36</f>
        <v>0</v>
      </c>
      <c r="F2" s="13">
        <f t="shared" ref="F2:F7" si="1">$AD$39</f>
        <v>0</v>
      </c>
      <c r="G2" s="13">
        <f>$AD$28</f>
        <v>5</v>
      </c>
      <c r="H2" s="13">
        <f>$AE$28</f>
        <v>4</v>
      </c>
      <c r="I2" s="13">
        <f>$AF$28</f>
        <v>0</v>
      </c>
      <c r="J2" s="13"/>
      <c r="K2" s="13"/>
      <c r="L2" s="13"/>
      <c r="M2" s="13"/>
      <c r="N2" s="13"/>
      <c r="O2" s="13"/>
      <c r="P2" s="13"/>
      <c r="Q2" s="13"/>
      <c r="R2" s="13"/>
      <c r="S2" s="13"/>
      <c r="AG2" s="22"/>
    </row>
    <row r="3" spans="1:40" ht="34.5" customHeight="1" x14ac:dyDescent="0.25">
      <c r="A3" s="13" t="str">
        <f t="shared" si="0"/>
        <v>LIG_3e</v>
      </c>
      <c r="B3" s="13" t="str">
        <f>AD16</f>
        <v>AUBINEAU PRISSET Mathilde</v>
      </c>
      <c r="C3" s="13" t="str">
        <f t="shared" ref="C3:C4" si="2">$AM$16</f>
        <v>A</v>
      </c>
      <c r="D3" s="13" t="str">
        <f t="shared" ref="D3:D4" si="3">$AN$16</f>
        <v>2</v>
      </c>
      <c r="E3" s="13">
        <f>$AD$36</f>
        <v>0</v>
      </c>
      <c r="F3" s="13">
        <f t="shared" si="1"/>
        <v>0</v>
      </c>
      <c r="G3" s="13">
        <f>$AD$28</f>
        <v>5</v>
      </c>
      <c r="H3" s="13">
        <f>$AE$28</f>
        <v>4</v>
      </c>
      <c r="I3" s="13">
        <f>$AF$28</f>
        <v>0</v>
      </c>
      <c r="J3" s="13"/>
      <c r="K3" s="13"/>
      <c r="L3" s="13"/>
      <c r="M3" s="13"/>
      <c r="N3" s="13"/>
      <c r="O3" s="13"/>
      <c r="P3" s="13"/>
      <c r="Q3" s="13"/>
      <c r="R3" s="13"/>
      <c r="S3" s="13"/>
      <c r="AG3" s="22"/>
    </row>
    <row r="4" spans="1:40" ht="9" customHeight="1" x14ac:dyDescent="0.25">
      <c r="A4" s="13" t="str">
        <f t="shared" si="0"/>
        <v>LIG_3e</v>
      </c>
      <c r="B4" s="13">
        <f>AD17</f>
        <v>0</v>
      </c>
      <c r="C4" s="13" t="str">
        <f t="shared" si="2"/>
        <v>A</v>
      </c>
      <c r="D4" s="13" t="str">
        <f t="shared" si="3"/>
        <v>2</v>
      </c>
      <c r="E4" s="13">
        <f>$AD$36</f>
        <v>0</v>
      </c>
      <c r="F4" s="13">
        <f t="shared" si="1"/>
        <v>0</v>
      </c>
      <c r="G4" s="13">
        <f>$AD$28</f>
        <v>5</v>
      </c>
      <c r="H4" s="13">
        <f>$AE$28</f>
        <v>4</v>
      </c>
      <c r="I4" s="13">
        <f>$AF$28</f>
        <v>0</v>
      </c>
      <c r="J4" s="13"/>
      <c r="K4" s="13"/>
      <c r="L4" s="13"/>
      <c r="M4" s="13"/>
      <c r="N4" s="13"/>
      <c r="O4" s="13"/>
      <c r="P4" s="13"/>
      <c r="Q4" s="13"/>
      <c r="R4" s="13"/>
      <c r="S4" s="13"/>
      <c r="AG4" s="22"/>
      <c r="AL4" s="19" t="s">
        <v>55</v>
      </c>
    </row>
    <row r="5" spans="1:40" ht="4.5" customHeight="1" x14ac:dyDescent="0.25">
      <c r="A5" s="13" t="str">
        <f t="shared" si="0"/>
        <v>LIG_3e</v>
      </c>
      <c r="B5" s="13" t="str">
        <f>AD21</f>
        <v>BOURTHOUMIEU Elwann</v>
      </c>
      <c r="C5" s="13" t="str">
        <f>$AM$22</f>
        <v>B</v>
      </c>
      <c r="D5" s="13" t="str">
        <f>$AN$22</f>
        <v>4</v>
      </c>
      <c r="E5" s="13">
        <f>$AF$36</f>
        <v>3</v>
      </c>
      <c r="F5" s="13">
        <f t="shared" si="1"/>
        <v>0</v>
      </c>
      <c r="G5" s="13">
        <f>$AD$33</f>
        <v>8</v>
      </c>
      <c r="H5" s="13">
        <f>$AE$33</f>
        <v>5</v>
      </c>
      <c r="I5" s="13">
        <f>$AF$33</f>
        <v>0</v>
      </c>
      <c r="J5" s="13"/>
      <c r="K5" s="13"/>
      <c r="L5" s="13"/>
      <c r="M5" s="13"/>
      <c r="N5" s="13"/>
      <c r="O5" s="13"/>
      <c r="P5" s="13"/>
      <c r="Q5" s="13"/>
      <c r="R5" s="13"/>
      <c r="S5" s="13"/>
      <c r="AG5" s="22"/>
      <c r="AL5" s="19" t="s">
        <v>56</v>
      </c>
    </row>
    <row r="6" spans="1:40" ht="22.5" hidden="1" customHeight="1" x14ac:dyDescent="0.25">
      <c r="A6" s="13" t="str">
        <f t="shared" si="0"/>
        <v>LIG_3e</v>
      </c>
      <c r="B6" s="13" t="str">
        <f>AD22</f>
        <v>CANTITEAU-PIEDNOIR Adélaïde</v>
      </c>
      <c r="C6" s="13" t="str">
        <f t="shared" ref="C6:C7" si="4">$AM$22</f>
        <v>B</v>
      </c>
      <c r="D6" s="13" t="str">
        <f t="shared" ref="D6:D7" si="5">$AN$22</f>
        <v>4</v>
      </c>
      <c r="E6" s="13">
        <f>$AF$36</f>
        <v>3</v>
      </c>
      <c r="F6" s="13">
        <f t="shared" si="1"/>
        <v>0</v>
      </c>
      <c r="G6" s="13">
        <f>$AD$33</f>
        <v>8</v>
      </c>
      <c r="H6" s="13">
        <f>$AE$33</f>
        <v>5</v>
      </c>
      <c r="I6" s="13">
        <f>$AF$33</f>
        <v>0</v>
      </c>
      <c r="J6" s="13"/>
      <c r="K6" s="13"/>
      <c r="L6" s="13"/>
      <c r="M6" s="13"/>
      <c r="N6" s="13"/>
      <c r="O6" s="13"/>
      <c r="P6" s="13"/>
      <c r="Q6" s="13"/>
      <c r="R6" s="13"/>
      <c r="S6" s="13"/>
      <c r="AG6" s="22"/>
      <c r="AL6" s="19" t="s">
        <v>43</v>
      </c>
    </row>
    <row r="7" spans="1:40" ht="19.5" hidden="1" customHeight="1" x14ac:dyDescent="0.25">
      <c r="A7" s="13" t="str">
        <f t="shared" si="0"/>
        <v>LIG_3e</v>
      </c>
      <c r="B7" s="13">
        <f>AD23</f>
        <v>0</v>
      </c>
      <c r="C7" s="13" t="str">
        <f t="shared" si="4"/>
        <v>B</v>
      </c>
      <c r="D7" s="13" t="str">
        <f t="shared" si="5"/>
        <v>4</v>
      </c>
      <c r="E7" s="13">
        <f>$AF$36</f>
        <v>3</v>
      </c>
      <c r="F7" s="13">
        <f t="shared" si="1"/>
        <v>0</v>
      </c>
      <c r="G7" s="13">
        <f>$AD$33</f>
        <v>8</v>
      </c>
      <c r="H7" s="13">
        <f>$AE$33</f>
        <v>5</v>
      </c>
      <c r="I7" s="13">
        <f>$AF$33</f>
        <v>0</v>
      </c>
      <c r="J7" s="13"/>
      <c r="K7" s="13"/>
      <c r="L7" s="13"/>
      <c r="M7" s="13"/>
      <c r="N7" s="13"/>
      <c r="O7" s="13"/>
      <c r="P7" s="13"/>
      <c r="Q7" s="13"/>
      <c r="R7" s="13"/>
      <c r="S7" s="13"/>
      <c r="AD7" s="49"/>
      <c r="AE7" s="50"/>
      <c r="AF7" s="25"/>
      <c r="AG7" s="25"/>
      <c r="AL7" s="19" t="s">
        <v>60</v>
      </c>
    </row>
    <row r="8" spans="1:40" ht="18.75" hidden="1" customHeight="1" x14ac:dyDescent="0.25">
      <c r="AE8" s="26"/>
      <c r="AL8" s="19" t="s">
        <v>57</v>
      </c>
    </row>
    <row r="9" spans="1:40" ht="23.1" customHeight="1" x14ac:dyDescent="0.25">
      <c r="AB9" s="27"/>
      <c r="AD9" s="24" t="s">
        <v>7</v>
      </c>
      <c r="AE9" s="8" t="s">
        <v>0</v>
      </c>
      <c r="AF9" s="27"/>
      <c r="AG9" s="27"/>
      <c r="AL9" s="19" t="s">
        <v>58</v>
      </c>
    </row>
    <row r="10" spans="1:40" ht="10.5" customHeight="1" x14ac:dyDescent="0.25">
      <c r="AD10" s="28"/>
      <c r="AE10" s="29"/>
      <c r="AF10" s="64"/>
      <c r="AG10" s="64"/>
      <c r="AL10" s="19" t="s">
        <v>59</v>
      </c>
    </row>
    <row r="11" spans="1:40" ht="23.1" customHeight="1" x14ac:dyDescent="0.25">
      <c r="AD11" s="24" t="s">
        <v>10</v>
      </c>
      <c r="AE11" s="8">
        <v>20</v>
      </c>
      <c r="AF11" s="30" t="s">
        <v>28</v>
      </c>
      <c r="AL11" s="19" t="s">
        <v>61</v>
      </c>
    </row>
    <row r="12" spans="1:40" ht="16.5" customHeight="1" x14ac:dyDescent="0.25">
      <c r="AD12" s="28"/>
      <c r="AE12" s="28"/>
    </row>
    <row r="13" spans="1:40" ht="16.5" customHeight="1" x14ac:dyDescent="0.25">
      <c r="AB13" s="31"/>
      <c r="AC13" s="63" t="s">
        <v>32</v>
      </c>
      <c r="AD13" s="63"/>
      <c r="AE13" s="63"/>
      <c r="AF13" s="63"/>
      <c r="AG13" s="31"/>
    </row>
    <row r="14" spans="1:40" ht="16.5" customHeight="1" thickBot="1" x14ac:dyDescent="0.3">
      <c r="AD14" s="28"/>
      <c r="AE14" s="28"/>
    </row>
    <row r="15" spans="1:40" ht="30" customHeight="1" x14ac:dyDescent="0.25">
      <c r="AB15" s="32"/>
      <c r="AC15" s="52" t="s">
        <v>54</v>
      </c>
      <c r="AD15" s="65" t="s">
        <v>1</v>
      </c>
      <c r="AE15" s="66"/>
      <c r="AF15" s="67"/>
      <c r="AG15" s="22"/>
      <c r="AJ15" s="33"/>
      <c r="AK15" s="33"/>
    </row>
    <row r="16" spans="1:40" ht="30" customHeight="1" x14ac:dyDescent="0.25">
      <c r="AB16" s="32"/>
      <c r="AC16" s="57" t="s">
        <v>56</v>
      </c>
      <c r="AD16" s="68" t="s">
        <v>2</v>
      </c>
      <c r="AE16" s="69"/>
      <c r="AF16" s="70"/>
      <c r="AG16" s="22"/>
      <c r="AJ16" s="33"/>
      <c r="AK16" s="33"/>
      <c r="AL16" s="19" t="str">
        <f>AC16</f>
        <v>A2</v>
      </c>
      <c r="AM16" s="19" t="str">
        <f>LEFT(AL16,1)</f>
        <v>A</v>
      </c>
      <c r="AN16" s="19" t="str">
        <f>RIGHT(AL16,1)</f>
        <v>2</v>
      </c>
    </row>
    <row r="17" spans="28:40" ht="30" customHeight="1" thickBot="1" x14ac:dyDescent="0.3">
      <c r="AB17" s="32"/>
      <c r="AC17" s="53"/>
      <c r="AD17" s="71"/>
      <c r="AE17" s="72"/>
      <c r="AF17" s="73"/>
      <c r="AG17" s="22"/>
      <c r="AJ17" s="33"/>
      <c r="AK17" s="33"/>
    </row>
    <row r="18" spans="28:40" ht="6.95" customHeight="1" x14ac:dyDescent="0.25">
      <c r="AD18" s="28"/>
      <c r="AE18" s="28"/>
      <c r="AG18" s="22"/>
      <c r="AJ18" s="33"/>
      <c r="AK18" s="33"/>
    </row>
    <row r="19" spans="28:40" ht="20.100000000000001" customHeight="1" x14ac:dyDescent="0.25">
      <c r="AD19" s="28"/>
      <c r="AE19" s="34" t="s">
        <v>27</v>
      </c>
      <c r="AF19" s="28"/>
      <c r="AG19" s="35"/>
      <c r="AJ19" s="33"/>
      <c r="AK19" s="33"/>
    </row>
    <row r="20" spans="28:40" ht="6.95" customHeight="1" thickBot="1" x14ac:dyDescent="0.3">
      <c r="AD20" s="28"/>
      <c r="AE20" s="35"/>
      <c r="AF20" s="28"/>
      <c r="AG20" s="35"/>
      <c r="AJ20" s="33"/>
      <c r="AK20" s="33"/>
    </row>
    <row r="21" spans="28:40" ht="30" customHeight="1" x14ac:dyDescent="0.25">
      <c r="AC21" s="52" t="s">
        <v>54</v>
      </c>
      <c r="AD21" s="65" t="s">
        <v>3</v>
      </c>
      <c r="AE21" s="66"/>
      <c r="AF21" s="67"/>
      <c r="AG21" s="22"/>
      <c r="AJ21" s="33"/>
      <c r="AK21" s="33"/>
    </row>
    <row r="22" spans="28:40" ht="30" customHeight="1" x14ac:dyDescent="0.25">
      <c r="AC22" s="57" t="s">
        <v>61</v>
      </c>
      <c r="AD22" s="68" t="s">
        <v>4</v>
      </c>
      <c r="AE22" s="69"/>
      <c r="AF22" s="70"/>
      <c r="AG22" s="22"/>
      <c r="AJ22" s="33"/>
      <c r="AK22" s="33"/>
      <c r="AL22" s="19" t="str">
        <f>AC22</f>
        <v>B4</v>
      </c>
      <c r="AM22" s="19" t="str">
        <f>LEFT(AL22,1)</f>
        <v>B</v>
      </c>
      <c r="AN22" s="19" t="str">
        <f>RIGHT(AL22,1)</f>
        <v>4</v>
      </c>
    </row>
    <row r="23" spans="28:40" ht="30" customHeight="1" thickBot="1" x14ac:dyDescent="0.3">
      <c r="AC23" s="53"/>
      <c r="AD23" s="71"/>
      <c r="AE23" s="72"/>
      <c r="AF23" s="73"/>
      <c r="AG23" s="22"/>
      <c r="AJ23" s="33"/>
      <c r="AK23" s="33"/>
    </row>
    <row r="24" spans="28:40" ht="16.5" customHeight="1" x14ac:dyDescent="0.25">
      <c r="AD24" s="22"/>
      <c r="AE24" s="22"/>
      <c r="AF24" s="22"/>
      <c r="AG24" s="22"/>
      <c r="AJ24" s="33"/>
      <c r="AK24" s="33"/>
    </row>
    <row r="25" spans="28:40" ht="16.5" customHeight="1" x14ac:dyDescent="0.25">
      <c r="AB25" s="31"/>
      <c r="AC25" s="63" t="s">
        <v>31</v>
      </c>
      <c r="AD25" s="63"/>
      <c r="AE25" s="63"/>
      <c r="AF25" s="63"/>
      <c r="AG25" s="31"/>
      <c r="AJ25" s="33"/>
      <c r="AK25" s="33"/>
      <c r="AL25" s="33"/>
    </row>
    <row r="26" spans="28:40" ht="16.5" customHeight="1" thickBot="1" x14ac:dyDescent="0.3">
      <c r="AD26" s="22"/>
      <c r="AE26" s="22"/>
      <c r="AF26" s="22"/>
      <c r="AG26" s="22"/>
      <c r="AJ26" s="33"/>
      <c r="AK26" s="33"/>
      <c r="AL26" s="33"/>
    </row>
    <row r="27" spans="28:40" ht="27.95" customHeight="1" thickBot="1" x14ac:dyDescent="0.3">
      <c r="AC27" s="36" t="s">
        <v>29</v>
      </c>
      <c r="AD27" s="37" t="s">
        <v>24</v>
      </c>
      <c r="AE27" s="38" t="s">
        <v>25</v>
      </c>
      <c r="AF27" s="39" t="s">
        <v>26</v>
      </c>
      <c r="AL27" s="40">
        <f>IF(AC29=AE11,2,0)</f>
        <v>0</v>
      </c>
    </row>
    <row r="28" spans="28:40" ht="27.95" customHeight="1" thickBot="1" x14ac:dyDescent="0.3">
      <c r="AC28" s="41" t="s">
        <v>23</v>
      </c>
      <c r="AD28" s="11">
        <v>5</v>
      </c>
      <c r="AE28" s="12">
        <v>4</v>
      </c>
      <c r="AF28" s="9">
        <v>0</v>
      </c>
      <c r="AL28" s="40">
        <f>IF(AL30&gt;=AL35,1,0)</f>
        <v>0</v>
      </c>
    </row>
    <row r="29" spans="28:40" ht="27.95" customHeight="1" thickBot="1" x14ac:dyDescent="0.3">
      <c r="AC29" s="42">
        <f>AD28+AE28+AF28</f>
        <v>9</v>
      </c>
      <c r="AD29" s="60" t="s">
        <v>17</v>
      </c>
      <c r="AE29" s="61"/>
      <c r="AF29" s="51" t="s">
        <v>38</v>
      </c>
      <c r="AG29" s="28"/>
      <c r="AL29" s="3" t="str">
        <f>IF(AD39=0,("…"),(IF(AF29&gt;AD39,0,1)))</f>
        <v>…</v>
      </c>
    </row>
    <row r="30" spans="28:40" ht="27.95" customHeight="1" x14ac:dyDescent="0.25">
      <c r="AD30" s="74" t="s">
        <v>27</v>
      </c>
      <c r="AE30" s="74"/>
      <c r="AF30" s="28"/>
      <c r="AL30" s="3" t="str">
        <f>AD28&amp;AE28&amp;AF28</f>
        <v>540</v>
      </c>
    </row>
    <row r="31" spans="28:40" ht="27.95" customHeight="1" thickBot="1" x14ac:dyDescent="0.3">
      <c r="AD31" s="75"/>
      <c r="AE31" s="75"/>
      <c r="AF31" s="43"/>
      <c r="AG31" s="22"/>
      <c r="AL31" s="3"/>
    </row>
    <row r="32" spans="28:40" ht="27.95" customHeight="1" thickBot="1" x14ac:dyDescent="0.3">
      <c r="AC32" s="36" t="s">
        <v>30</v>
      </c>
      <c r="AD32" s="37" t="s">
        <v>19</v>
      </c>
      <c r="AE32" s="38" t="s">
        <v>20</v>
      </c>
      <c r="AF32" s="39" t="s">
        <v>14</v>
      </c>
      <c r="AL32" s="40" t="str">
        <f>IF(AC23=AA5,"2","0")</f>
        <v>2</v>
      </c>
    </row>
    <row r="33" spans="28:38" ht="27.95" customHeight="1" thickBot="1" x14ac:dyDescent="0.3">
      <c r="AC33" s="41" t="s">
        <v>23</v>
      </c>
      <c r="AD33" s="11">
        <v>8</v>
      </c>
      <c r="AE33" s="12">
        <v>5</v>
      </c>
      <c r="AF33" s="9">
        <v>0</v>
      </c>
      <c r="AL33" s="40" t="str">
        <f>IF(AL35&gt;=AL30,"1","0")</f>
        <v>1</v>
      </c>
    </row>
    <row r="34" spans="28:38" ht="27.95" customHeight="1" thickBot="1" x14ac:dyDescent="0.3">
      <c r="AC34" s="42">
        <f>AD33+AE33+AF33</f>
        <v>13</v>
      </c>
      <c r="AD34" s="60" t="s">
        <v>17</v>
      </c>
      <c r="AE34" s="61"/>
      <c r="AF34" s="10" t="s">
        <v>38</v>
      </c>
      <c r="AG34" s="28"/>
      <c r="AL34" s="3" t="str">
        <f>IF(AD39=0,("…"),(IF(AF34&gt;AD39,0,1)))</f>
        <v>…</v>
      </c>
    </row>
    <row r="35" spans="28:38" ht="14.25" customHeight="1" thickBot="1" x14ac:dyDescent="0.3">
      <c r="AD35" s="44"/>
      <c r="AE35" s="44"/>
      <c r="AL35" s="3" t="str">
        <f>AD33&amp;AE33&amp;AF33</f>
        <v>850</v>
      </c>
    </row>
    <row r="36" spans="28:38" ht="44.25" customHeight="1" thickBot="1" x14ac:dyDescent="0.3">
      <c r="AD36" s="45">
        <f>IF(AL29="…",(AL27+AL28),(AL27+AL28+AL29))</f>
        <v>0</v>
      </c>
      <c r="AE36" s="46" t="s">
        <v>39</v>
      </c>
      <c r="AF36" s="45">
        <f>IF(AL34="…",(AL32+AL33),(AL32+AL33+AL34))</f>
        <v>3</v>
      </c>
    </row>
    <row r="37" spans="28:38" ht="23.1" customHeight="1" x14ac:dyDescent="0.25">
      <c r="AC37" s="47" t="s">
        <v>21</v>
      </c>
      <c r="AD37" s="48"/>
      <c r="AE37" s="48"/>
      <c r="AF37" s="48"/>
      <c r="AG37" s="27"/>
    </row>
    <row r="38" spans="28:38" ht="23.1" customHeight="1" x14ac:dyDescent="0.25">
      <c r="AC38" s="47" t="s">
        <v>37</v>
      </c>
      <c r="AD38" s="48"/>
      <c r="AE38" s="48"/>
      <c r="AF38" s="48"/>
      <c r="AG38" s="27"/>
    </row>
    <row r="39" spans="28:38" ht="23.1" customHeight="1" x14ac:dyDescent="0.25">
      <c r="AC39" s="48" t="s">
        <v>22</v>
      </c>
      <c r="AD39" s="17">
        <v>0</v>
      </c>
      <c r="AE39" s="62" t="s">
        <v>36</v>
      </c>
      <c r="AF39" s="62"/>
      <c r="AG39" s="43"/>
    </row>
    <row r="40" spans="28:38" x14ac:dyDescent="0.25"/>
    <row r="41" spans="28:38" x14ac:dyDescent="0.25"/>
    <row r="42" spans="28:38" x14ac:dyDescent="0.25"/>
    <row r="43" spans="28:38" ht="18.75" x14ac:dyDescent="0.25">
      <c r="AB43" s="31"/>
      <c r="AC43" s="63" t="s">
        <v>33</v>
      </c>
      <c r="AD43" s="63"/>
      <c r="AE43" s="63"/>
      <c r="AF43" s="63"/>
      <c r="AG43" s="31"/>
    </row>
    <row r="44" spans="28:38" x14ac:dyDescent="0.25"/>
  </sheetData>
  <sheetProtection algorithmName="SHA-512" hashValue="6m7q9T7sC6viugf3RcRc7OrA9bBzI6JJj61Alt9dzsg3zhU8gG1obMcrsEga19JErd2MpsL3WfCGMJGyhEFBCg==" saltValue="NFx2j5Bwyfdyzhr9h1vDgQ==" spinCount="100000" sheet="1" objects="1" scenarios="1"/>
  <mergeCells count="14">
    <mergeCell ref="AE39:AF39"/>
    <mergeCell ref="AC43:AF43"/>
    <mergeCell ref="AD22:AF22"/>
    <mergeCell ref="AD23:AF23"/>
    <mergeCell ref="AC25:AF25"/>
    <mergeCell ref="AD29:AE29"/>
    <mergeCell ref="AD30:AE31"/>
    <mergeCell ref="AD34:AE34"/>
    <mergeCell ref="AD21:AF21"/>
    <mergeCell ref="AF10:AG10"/>
    <mergeCell ref="AC13:AF13"/>
    <mergeCell ref="AD15:AF15"/>
    <mergeCell ref="AD16:AF16"/>
    <mergeCell ref="AD17:AF17"/>
  </mergeCells>
  <conditionalFormatting sqref="AC29">
    <cfRule type="cellIs" dxfId="11" priority="3" operator="equal">
      <formula>$AE$11</formula>
    </cfRule>
    <cfRule type="cellIs" dxfId="10" priority="4" operator="greaterThan">
      <formula>$AE$11</formula>
    </cfRule>
  </conditionalFormatting>
  <conditionalFormatting sqref="AC34">
    <cfRule type="cellIs" dxfId="9" priority="1" operator="equal">
      <formula>$AE$11</formula>
    </cfRule>
    <cfRule type="cellIs" dxfId="8" priority="2" operator="greaterThan">
      <formula>$AE$11</formula>
    </cfRule>
  </conditionalFormatting>
  <dataValidations count="6">
    <dataValidation type="list" allowBlank="1" showInputMessage="1" showErrorMessage="1" sqref="AC16 AC22" xr:uid="{FEFAF1B1-BD61-44FB-A2F3-784C9925B784}">
      <formula1>$AL$4:$AL$11</formula1>
    </dataValidation>
    <dataValidation type="list" allowBlank="1" showInputMessage="1" showErrorMessage="1" promptTitle="ici" prompt="C'est le professeur qui détermine si vous jouez avec joker(s) et combien ! ! !" sqref="AD39" xr:uid="{B9ED142E-C639-489B-8BCE-EA7500B0D4C9}">
      <formula1>"0 ,1,2,3,4,5,6,7,8,9,10,11,12,13,14,15,16,17,18,19,20"</formula1>
    </dataValidation>
    <dataValidation type="list" allowBlank="1" showInputMessage="1" showErrorMessage="1" promptTitle="ici" prompt="Renseigner cette case que si vous jouer avec joker(s)" sqref="AF34 AF29" xr:uid="{04971E68-94EB-4A0C-9A94-3E1F8CB818F5}">
      <formula1>". . . ,1,2,3,4,5,6,7,8,9,10,11,12,13,14,15,16,17,18,19,20"</formula1>
    </dataValidation>
    <dataValidation type="list" allowBlank="1" showInputMessage="1" showErrorMessage="1" sqref="AE7 AE11 AD28:AF28 AD33:AF33" xr:uid="{C8E7772C-87FD-47CC-8674-9198ECF78710}">
      <formula1>"0,1,2,3,4,5,6,7,8,9,10,11,12,13,14,15,16,17,18,19,20"</formula1>
    </dataValidation>
    <dataValidation type="list" allowBlank="1" showInputMessage="1" showErrorMessage="1" sqref="AD15:AF17 AD21:AF23" xr:uid="{B4941C7B-D6AF-4691-9C0F-C5CD20D6E829}">
      <formula1>INDIRECT(AE$9)</formula1>
    </dataValidation>
    <dataValidation type="list" allowBlank="1" showInputMessage="1" showErrorMessage="1" sqref="AE10 AE12 AE14" xr:uid="{C92213CA-8774-4364-890C-EEDE4F98E9FC}">
      <formula1>Cla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9B1277-221B-49A9-A719-BEC2045417C9}">
          <x14:formula1>
            <xm:f>Parametres!$1:$1</xm:f>
          </x14:formula1>
          <xm:sqref>AE9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605AE-36AF-4908-9744-211C9D9CDBC0}">
  <sheetPr>
    <tabColor theme="0"/>
  </sheetPr>
  <dimension ref="A1:AN44"/>
  <sheetViews>
    <sheetView topLeftCell="AB1" zoomScale="80" zoomScaleNormal="80" workbookViewId="0">
      <selection activeCell="AF9" sqref="AF9"/>
    </sheetView>
  </sheetViews>
  <sheetFormatPr baseColWidth="10" defaultColWidth="0" defaultRowHeight="15" customHeight="1" zeroHeight="1" x14ac:dyDescent="0.25"/>
  <cols>
    <col min="1" max="1" width="11.42578125" style="3" hidden="1" customWidth="1"/>
    <col min="2" max="2" width="34.28515625" style="3" hidden="1" customWidth="1"/>
    <col min="3" max="3" width="19" style="3" hidden="1" customWidth="1"/>
    <col min="4" max="27" width="11.42578125" style="3" hidden="1" customWidth="1"/>
    <col min="28" max="28" width="1.85546875" style="22" customWidth="1"/>
    <col min="29" max="29" width="12.140625" style="22" customWidth="1"/>
    <col min="30" max="32" width="12.140625" style="54" customWidth="1"/>
    <col min="33" max="33" width="1.85546875" style="54" customWidth="1"/>
    <col min="34" max="35" width="0" style="3" hidden="1" customWidth="1"/>
    <col min="36" max="40" width="0" style="19" hidden="1" customWidth="1"/>
    <col min="41" max="16384" width="14.7109375" style="19" hidden="1"/>
  </cols>
  <sheetData>
    <row r="1" spans="1:40" x14ac:dyDescent="0.25">
      <c r="A1" s="18" t="str">
        <f>AD9</f>
        <v>Classe :</v>
      </c>
      <c r="B1" s="18" t="s">
        <v>34</v>
      </c>
      <c r="C1" s="18" t="s">
        <v>40</v>
      </c>
      <c r="D1" s="18" t="s">
        <v>42</v>
      </c>
      <c r="E1" s="18" t="s">
        <v>44</v>
      </c>
      <c r="F1" s="18" t="s">
        <v>35</v>
      </c>
      <c r="G1" s="18" t="str">
        <f>AD27</f>
        <v>Attaque
non touchée</v>
      </c>
      <c r="H1" s="18" t="str">
        <f>AE27</f>
        <v xml:space="preserve">Attaque en
zone arrière  </v>
      </c>
      <c r="I1" s="18" t="str">
        <f>AF27</f>
        <v>Attaque en
zone avant</v>
      </c>
      <c r="J1" s="18" t="s">
        <v>45</v>
      </c>
      <c r="K1" s="18" t="s">
        <v>41</v>
      </c>
      <c r="L1" s="18" t="s">
        <v>46</v>
      </c>
      <c r="M1" s="18" t="s">
        <v>47</v>
      </c>
      <c r="N1" s="18" t="s">
        <v>48</v>
      </c>
      <c r="O1" s="18" t="s">
        <v>49</v>
      </c>
      <c r="P1" s="18" t="s">
        <v>50</v>
      </c>
      <c r="Q1" s="18" t="s">
        <v>51</v>
      </c>
      <c r="R1" s="18" t="s">
        <v>52</v>
      </c>
      <c r="S1" s="18" t="s">
        <v>53</v>
      </c>
      <c r="T1" s="19"/>
      <c r="U1" s="19"/>
      <c r="V1" s="19"/>
      <c r="W1" s="19"/>
      <c r="X1" s="19"/>
      <c r="Y1" s="19"/>
      <c r="Z1" s="19"/>
      <c r="AA1" s="20"/>
      <c r="AB1" s="21"/>
      <c r="AG1" s="21"/>
      <c r="AH1" s="20"/>
    </row>
    <row r="2" spans="1:40" ht="21" customHeight="1" x14ac:dyDescent="0.25">
      <c r="A2" s="13" t="str">
        <f t="shared" ref="A2:A7" si="0">$AE$9</f>
        <v>LIG_3e</v>
      </c>
      <c r="B2" s="13" t="str">
        <f>$AD$15</f>
        <v>ANTELME Albin</v>
      </c>
      <c r="C2" s="13" t="str">
        <f>$AM$16</f>
        <v>A</v>
      </c>
      <c r="D2" s="13" t="str">
        <f>$AN$16</f>
        <v>2</v>
      </c>
      <c r="E2" s="13">
        <f>$AD$36</f>
        <v>0</v>
      </c>
      <c r="F2" s="13">
        <f t="shared" ref="F2:F7" si="1">$AD$39</f>
        <v>0</v>
      </c>
      <c r="G2" s="13">
        <f>$AD$28</f>
        <v>5</v>
      </c>
      <c r="H2" s="13">
        <f>$AE$28</f>
        <v>4</v>
      </c>
      <c r="I2" s="13">
        <f>$AF$28</f>
        <v>0</v>
      </c>
      <c r="J2" s="13"/>
      <c r="K2" s="13"/>
      <c r="L2" s="13"/>
      <c r="M2" s="13"/>
      <c r="N2" s="13"/>
      <c r="O2" s="13"/>
      <c r="P2" s="13"/>
      <c r="Q2" s="13"/>
      <c r="R2" s="13"/>
      <c r="S2" s="13"/>
      <c r="AG2" s="22"/>
    </row>
    <row r="3" spans="1:40" ht="34.5" customHeight="1" x14ac:dyDescent="0.25">
      <c r="A3" s="13" t="str">
        <f t="shared" si="0"/>
        <v>LIG_3e</v>
      </c>
      <c r="B3" s="13" t="str">
        <f>AD16</f>
        <v>AUBINEAU PRISSET Mathilde</v>
      </c>
      <c r="C3" s="13" t="str">
        <f t="shared" ref="C3:C4" si="2">$AM$16</f>
        <v>A</v>
      </c>
      <c r="D3" s="13" t="str">
        <f t="shared" ref="D3:D4" si="3">$AN$16</f>
        <v>2</v>
      </c>
      <c r="E3" s="13">
        <f>$AD$36</f>
        <v>0</v>
      </c>
      <c r="F3" s="13">
        <f t="shared" si="1"/>
        <v>0</v>
      </c>
      <c r="G3" s="13">
        <f>$AD$28</f>
        <v>5</v>
      </c>
      <c r="H3" s="13">
        <f>$AE$28</f>
        <v>4</v>
      </c>
      <c r="I3" s="13">
        <f>$AF$28</f>
        <v>0</v>
      </c>
      <c r="J3" s="13"/>
      <c r="K3" s="13"/>
      <c r="L3" s="13"/>
      <c r="M3" s="13"/>
      <c r="N3" s="13"/>
      <c r="O3" s="13"/>
      <c r="P3" s="13"/>
      <c r="Q3" s="13"/>
      <c r="R3" s="13"/>
      <c r="S3" s="13"/>
      <c r="AG3" s="22"/>
    </row>
    <row r="4" spans="1:40" ht="9" customHeight="1" x14ac:dyDescent="0.25">
      <c r="A4" s="13" t="str">
        <f t="shared" si="0"/>
        <v>LIG_3e</v>
      </c>
      <c r="B4" s="13">
        <f>AD17</f>
        <v>0</v>
      </c>
      <c r="C4" s="13" t="str">
        <f t="shared" si="2"/>
        <v>A</v>
      </c>
      <c r="D4" s="13" t="str">
        <f t="shared" si="3"/>
        <v>2</v>
      </c>
      <c r="E4" s="13">
        <f>$AD$36</f>
        <v>0</v>
      </c>
      <c r="F4" s="13">
        <f t="shared" si="1"/>
        <v>0</v>
      </c>
      <c r="G4" s="13">
        <f>$AD$28</f>
        <v>5</v>
      </c>
      <c r="H4" s="13">
        <f>$AE$28</f>
        <v>4</v>
      </c>
      <c r="I4" s="13">
        <f>$AF$28</f>
        <v>0</v>
      </c>
      <c r="J4" s="13"/>
      <c r="K4" s="13"/>
      <c r="L4" s="13"/>
      <c r="M4" s="13"/>
      <c r="N4" s="13"/>
      <c r="O4" s="13"/>
      <c r="P4" s="13"/>
      <c r="Q4" s="13"/>
      <c r="R4" s="13"/>
      <c r="S4" s="13"/>
      <c r="AG4" s="22"/>
      <c r="AL4" s="19" t="s">
        <v>55</v>
      </c>
    </row>
    <row r="5" spans="1:40" ht="4.5" customHeight="1" x14ac:dyDescent="0.25">
      <c r="A5" s="13" t="str">
        <f t="shared" si="0"/>
        <v>LIG_3e</v>
      </c>
      <c r="B5" s="13" t="str">
        <f>AD21</f>
        <v>BOURTHOUMIEU Elwann</v>
      </c>
      <c r="C5" s="13" t="str">
        <f>$AM$22</f>
        <v>B</v>
      </c>
      <c r="D5" s="13" t="str">
        <f>$AN$22</f>
        <v>4</v>
      </c>
      <c r="E5" s="13">
        <f>$AF$36</f>
        <v>3</v>
      </c>
      <c r="F5" s="13">
        <f t="shared" si="1"/>
        <v>0</v>
      </c>
      <c r="G5" s="13">
        <f>$AD$33</f>
        <v>8</v>
      </c>
      <c r="H5" s="13">
        <f>$AE$33</f>
        <v>5</v>
      </c>
      <c r="I5" s="13">
        <f>$AF$33</f>
        <v>0</v>
      </c>
      <c r="J5" s="13"/>
      <c r="K5" s="13"/>
      <c r="L5" s="13"/>
      <c r="M5" s="13"/>
      <c r="N5" s="13"/>
      <c r="O5" s="13"/>
      <c r="P5" s="13"/>
      <c r="Q5" s="13"/>
      <c r="R5" s="13"/>
      <c r="S5" s="13"/>
      <c r="AG5" s="22"/>
      <c r="AL5" s="19" t="s">
        <v>56</v>
      </c>
    </row>
    <row r="6" spans="1:40" ht="22.5" hidden="1" customHeight="1" x14ac:dyDescent="0.25">
      <c r="A6" s="13" t="str">
        <f t="shared" si="0"/>
        <v>LIG_3e</v>
      </c>
      <c r="B6" s="13" t="str">
        <f>AD22</f>
        <v>CANTITEAU-PIEDNOIR Adélaïde</v>
      </c>
      <c r="C6" s="13" t="str">
        <f t="shared" ref="C6:C7" si="4">$AM$22</f>
        <v>B</v>
      </c>
      <c r="D6" s="13" t="str">
        <f t="shared" ref="D6:D7" si="5">$AN$22</f>
        <v>4</v>
      </c>
      <c r="E6" s="13">
        <f>$AF$36</f>
        <v>3</v>
      </c>
      <c r="F6" s="13">
        <f t="shared" si="1"/>
        <v>0</v>
      </c>
      <c r="G6" s="13">
        <f>$AD$33</f>
        <v>8</v>
      </c>
      <c r="H6" s="13">
        <f>$AE$33</f>
        <v>5</v>
      </c>
      <c r="I6" s="13">
        <f>$AF$33</f>
        <v>0</v>
      </c>
      <c r="J6" s="13"/>
      <c r="K6" s="13"/>
      <c r="L6" s="13"/>
      <c r="M6" s="13"/>
      <c r="N6" s="13"/>
      <c r="O6" s="13"/>
      <c r="P6" s="13"/>
      <c r="Q6" s="13"/>
      <c r="R6" s="13"/>
      <c r="S6" s="13"/>
      <c r="AG6" s="22"/>
      <c r="AL6" s="19" t="s">
        <v>43</v>
      </c>
    </row>
    <row r="7" spans="1:40" ht="19.5" hidden="1" customHeight="1" x14ac:dyDescent="0.25">
      <c r="A7" s="13" t="str">
        <f t="shared" si="0"/>
        <v>LIG_3e</v>
      </c>
      <c r="B7" s="13">
        <f>AD23</f>
        <v>0</v>
      </c>
      <c r="C7" s="13" t="str">
        <f t="shared" si="4"/>
        <v>B</v>
      </c>
      <c r="D7" s="13" t="str">
        <f t="shared" si="5"/>
        <v>4</v>
      </c>
      <c r="E7" s="13">
        <f>$AF$36</f>
        <v>3</v>
      </c>
      <c r="F7" s="13">
        <f t="shared" si="1"/>
        <v>0</v>
      </c>
      <c r="G7" s="13">
        <f>$AD$33</f>
        <v>8</v>
      </c>
      <c r="H7" s="13">
        <f>$AE$33</f>
        <v>5</v>
      </c>
      <c r="I7" s="13">
        <f>$AF$33</f>
        <v>0</v>
      </c>
      <c r="J7" s="13"/>
      <c r="K7" s="13"/>
      <c r="L7" s="13"/>
      <c r="M7" s="13"/>
      <c r="N7" s="13"/>
      <c r="O7" s="13"/>
      <c r="P7" s="13"/>
      <c r="Q7" s="13"/>
      <c r="R7" s="13"/>
      <c r="S7" s="13"/>
      <c r="AD7" s="49"/>
      <c r="AE7" s="50"/>
      <c r="AF7" s="25"/>
      <c r="AG7" s="25"/>
      <c r="AL7" s="19" t="s">
        <v>60</v>
      </c>
    </row>
    <row r="8" spans="1:40" ht="18.75" hidden="1" customHeight="1" x14ac:dyDescent="0.25">
      <c r="AE8" s="26"/>
      <c r="AL8" s="19" t="s">
        <v>57</v>
      </c>
    </row>
    <row r="9" spans="1:40" ht="23.1" customHeight="1" x14ac:dyDescent="0.25">
      <c r="AB9" s="27"/>
      <c r="AD9" s="24" t="s">
        <v>7</v>
      </c>
      <c r="AE9" s="8" t="s">
        <v>0</v>
      </c>
      <c r="AF9" s="27"/>
      <c r="AG9" s="27"/>
      <c r="AL9" s="19" t="s">
        <v>58</v>
      </c>
    </row>
    <row r="10" spans="1:40" ht="10.5" customHeight="1" x14ac:dyDescent="0.25">
      <c r="AD10" s="28"/>
      <c r="AE10" s="29"/>
      <c r="AF10" s="64"/>
      <c r="AG10" s="64"/>
      <c r="AL10" s="19" t="s">
        <v>59</v>
      </c>
    </row>
    <row r="11" spans="1:40" ht="23.1" customHeight="1" x14ac:dyDescent="0.25">
      <c r="AD11" s="24" t="s">
        <v>10</v>
      </c>
      <c r="AE11" s="8">
        <v>20</v>
      </c>
      <c r="AF11" s="30" t="s">
        <v>28</v>
      </c>
      <c r="AL11" s="19" t="s">
        <v>61</v>
      </c>
    </row>
    <row r="12" spans="1:40" ht="16.5" customHeight="1" x14ac:dyDescent="0.25">
      <c r="AD12" s="28"/>
      <c r="AE12" s="28"/>
    </row>
    <row r="13" spans="1:40" ht="16.5" customHeight="1" x14ac:dyDescent="0.25">
      <c r="AB13" s="31"/>
      <c r="AC13" s="63" t="s">
        <v>32</v>
      </c>
      <c r="AD13" s="63"/>
      <c r="AE13" s="63"/>
      <c r="AF13" s="63"/>
      <c r="AG13" s="31"/>
    </row>
    <row r="14" spans="1:40" ht="16.5" customHeight="1" thickBot="1" x14ac:dyDescent="0.3">
      <c r="AD14" s="28"/>
      <c r="AE14" s="28"/>
    </row>
    <row r="15" spans="1:40" ht="30" customHeight="1" x14ac:dyDescent="0.25">
      <c r="AB15" s="32"/>
      <c r="AC15" s="52" t="s">
        <v>54</v>
      </c>
      <c r="AD15" s="65" t="s">
        <v>1</v>
      </c>
      <c r="AE15" s="66"/>
      <c r="AF15" s="67"/>
      <c r="AG15" s="22"/>
      <c r="AJ15" s="33"/>
      <c r="AK15" s="33"/>
    </row>
    <row r="16" spans="1:40" ht="30" customHeight="1" x14ac:dyDescent="0.25">
      <c r="AB16" s="32"/>
      <c r="AC16" s="57" t="s">
        <v>56</v>
      </c>
      <c r="AD16" s="68" t="s">
        <v>2</v>
      </c>
      <c r="AE16" s="69"/>
      <c r="AF16" s="70"/>
      <c r="AG16" s="22"/>
      <c r="AJ16" s="33"/>
      <c r="AK16" s="33"/>
      <c r="AL16" s="19" t="str">
        <f>AC16</f>
        <v>A2</v>
      </c>
      <c r="AM16" s="19" t="str">
        <f>LEFT(AL16,1)</f>
        <v>A</v>
      </c>
      <c r="AN16" s="19" t="str">
        <f>RIGHT(AL16,1)</f>
        <v>2</v>
      </c>
    </row>
    <row r="17" spans="28:40" ht="30" customHeight="1" thickBot="1" x14ac:dyDescent="0.3">
      <c r="AB17" s="32"/>
      <c r="AC17" s="53"/>
      <c r="AD17" s="71"/>
      <c r="AE17" s="72"/>
      <c r="AF17" s="73"/>
      <c r="AG17" s="22"/>
      <c r="AJ17" s="33"/>
      <c r="AK17" s="33"/>
    </row>
    <row r="18" spans="28:40" ht="6.95" customHeight="1" x14ac:dyDescent="0.25">
      <c r="AD18" s="28"/>
      <c r="AE18" s="28"/>
      <c r="AG18" s="22"/>
      <c r="AJ18" s="33"/>
      <c r="AK18" s="33"/>
    </row>
    <row r="19" spans="28:40" ht="20.100000000000001" customHeight="1" x14ac:dyDescent="0.25">
      <c r="AD19" s="28"/>
      <c r="AE19" s="34" t="s">
        <v>27</v>
      </c>
      <c r="AF19" s="28"/>
      <c r="AG19" s="35"/>
      <c r="AJ19" s="33"/>
      <c r="AK19" s="33"/>
    </row>
    <row r="20" spans="28:40" ht="6.95" customHeight="1" thickBot="1" x14ac:dyDescent="0.3">
      <c r="AD20" s="28"/>
      <c r="AE20" s="35"/>
      <c r="AF20" s="28"/>
      <c r="AG20" s="35"/>
      <c r="AJ20" s="33"/>
      <c r="AK20" s="33"/>
    </row>
    <row r="21" spans="28:40" ht="30" customHeight="1" x14ac:dyDescent="0.25">
      <c r="AC21" s="52" t="s">
        <v>54</v>
      </c>
      <c r="AD21" s="65" t="s">
        <v>3</v>
      </c>
      <c r="AE21" s="66"/>
      <c r="AF21" s="67"/>
      <c r="AG21" s="22"/>
      <c r="AJ21" s="33"/>
      <c r="AK21" s="33"/>
    </row>
    <row r="22" spans="28:40" ht="30" customHeight="1" x14ac:dyDescent="0.25">
      <c r="AC22" s="57" t="s">
        <v>61</v>
      </c>
      <c r="AD22" s="68" t="s">
        <v>4</v>
      </c>
      <c r="AE22" s="69"/>
      <c r="AF22" s="70"/>
      <c r="AG22" s="22"/>
      <c r="AJ22" s="33"/>
      <c r="AK22" s="33"/>
      <c r="AL22" s="19" t="str">
        <f>AC22</f>
        <v>B4</v>
      </c>
      <c r="AM22" s="19" t="str">
        <f>LEFT(AL22,1)</f>
        <v>B</v>
      </c>
      <c r="AN22" s="19" t="str">
        <f>RIGHT(AL22,1)</f>
        <v>4</v>
      </c>
    </row>
    <row r="23" spans="28:40" ht="30" customHeight="1" thickBot="1" x14ac:dyDescent="0.3">
      <c r="AC23" s="53"/>
      <c r="AD23" s="71"/>
      <c r="AE23" s="72"/>
      <c r="AF23" s="73"/>
      <c r="AG23" s="22"/>
      <c r="AJ23" s="33"/>
      <c r="AK23" s="33"/>
    </row>
    <row r="24" spans="28:40" ht="16.5" customHeight="1" x14ac:dyDescent="0.25">
      <c r="AD24" s="22"/>
      <c r="AE24" s="22"/>
      <c r="AF24" s="22"/>
      <c r="AG24" s="22"/>
      <c r="AJ24" s="33"/>
      <c r="AK24" s="33"/>
    </row>
    <row r="25" spans="28:40" ht="16.5" customHeight="1" x14ac:dyDescent="0.25">
      <c r="AB25" s="31"/>
      <c r="AC25" s="63" t="s">
        <v>31</v>
      </c>
      <c r="AD25" s="63"/>
      <c r="AE25" s="63"/>
      <c r="AF25" s="63"/>
      <c r="AG25" s="31"/>
      <c r="AJ25" s="33"/>
      <c r="AK25" s="33"/>
      <c r="AL25" s="33"/>
    </row>
    <row r="26" spans="28:40" ht="16.5" customHeight="1" thickBot="1" x14ac:dyDescent="0.3">
      <c r="AD26" s="22"/>
      <c r="AE26" s="22"/>
      <c r="AF26" s="22"/>
      <c r="AG26" s="22"/>
      <c r="AJ26" s="33"/>
      <c r="AK26" s="33"/>
      <c r="AL26" s="33"/>
    </row>
    <row r="27" spans="28:40" ht="27.95" customHeight="1" thickBot="1" x14ac:dyDescent="0.3">
      <c r="AC27" s="36" t="s">
        <v>29</v>
      </c>
      <c r="AD27" s="37" t="s">
        <v>24</v>
      </c>
      <c r="AE27" s="38" t="s">
        <v>25</v>
      </c>
      <c r="AF27" s="39" t="s">
        <v>26</v>
      </c>
      <c r="AL27" s="40">
        <f>IF(AC29=AE11,2,0)</f>
        <v>0</v>
      </c>
    </row>
    <row r="28" spans="28:40" ht="27.95" customHeight="1" thickBot="1" x14ac:dyDescent="0.3">
      <c r="AC28" s="41" t="s">
        <v>23</v>
      </c>
      <c r="AD28" s="11">
        <v>5</v>
      </c>
      <c r="AE28" s="12">
        <v>4</v>
      </c>
      <c r="AF28" s="9">
        <v>0</v>
      </c>
      <c r="AL28" s="40">
        <f>IF(AL30&gt;=AL35,1,0)</f>
        <v>0</v>
      </c>
    </row>
    <row r="29" spans="28:40" ht="27.95" customHeight="1" thickBot="1" x14ac:dyDescent="0.3">
      <c r="AC29" s="42">
        <f>AD28+AE28+AF28</f>
        <v>9</v>
      </c>
      <c r="AD29" s="60" t="s">
        <v>17</v>
      </c>
      <c r="AE29" s="61"/>
      <c r="AF29" s="51" t="s">
        <v>38</v>
      </c>
      <c r="AG29" s="28"/>
      <c r="AL29" s="3" t="str">
        <f>IF(AD39=0,("…"),(IF(AF29&gt;AD39,0,1)))</f>
        <v>…</v>
      </c>
    </row>
    <row r="30" spans="28:40" ht="27.95" customHeight="1" x14ac:dyDescent="0.25">
      <c r="AD30" s="74" t="s">
        <v>27</v>
      </c>
      <c r="AE30" s="74"/>
      <c r="AF30" s="28"/>
      <c r="AL30" s="3" t="str">
        <f>AD28&amp;AE28&amp;AF28</f>
        <v>540</v>
      </c>
    </row>
    <row r="31" spans="28:40" ht="27.95" customHeight="1" thickBot="1" x14ac:dyDescent="0.3">
      <c r="AD31" s="75"/>
      <c r="AE31" s="75"/>
      <c r="AF31" s="43"/>
      <c r="AG31" s="22"/>
      <c r="AL31" s="3"/>
    </row>
    <row r="32" spans="28:40" ht="27.95" customHeight="1" thickBot="1" x14ac:dyDescent="0.3">
      <c r="AC32" s="36" t="s">
        <v>30</v>
      </c>
      <c r="AD32" s="37" t="s">
        <v>19</v>
      </c>
      <c r="AE32" s="38" t="s">
        <v>20</v>
      </c>
      <c r="AF32" s="39" t="s">
        <v>14</v>
      </c>
      <c r="AL32" s="40" t="str">
        <f>IF(AC23=AA5,"2","0")</f>
        <v>2</v>
      </c>
    </row>
    <row r="33" spans="28:38" ht="27.95" customHeight="1" thickBot="1" x14ac:dyDescent="0.3">
      <c r="AC33" s="41" t="s">
        <v>23</v>
      </c>
      <c r="AD33" s="11">
        <v>8</v>
      </c>
      <c r="AE33" s="12">
        <v>5</v>
      </c>
      <c r="AF33" s="9">
        <v>0</v>
      </c>
      <c r="AL33" s="40" t="str">
        <f>IF(AL35&gt;=AL30,"1","0")</f>
        <v>1</v>
      </c>
    </row>
    <row r="34" spans="28:38" ht="27.95" customHeight="1" thickBot="1" x14ac:dyDescent="0.3">
      <c r="AC34" s="42">
        <f>AD33+AE33+AF33</f>
        <v>13</v>
      </c>
      <c r="AD34" s="60" t="s">
        <v>17</v>
      </c>
      <c r="AE34" s="61"/>
      <c r="AF34" s="10" t="s">
        <v>38</v>
      </c>
      <c r="AG34" s="28"/>
      <c r="AL34" s="3" t="str">
        <f>IF(AD39=0,("…"),(IF(AF34&gt;AD39,0,1)))</f>
        <v>…</v>
      </c>
    </row>
    <row r="35" spans="28:38" ht="14.25" customHeight="1" thickBot="1" x14ac:dyDescent="0.3">
      <c r="AD35" s="44"/>
      <c r="AE35" s="44"/>
      <c r="AL35" s="3" t="str">
        <f>AD33&amp;AE33&amp;AF33</f>
        <v>850</v>
      </c>
    </row>
    <row r="36" spans="28:38" ht="44.25" customHeight="1" thickBot="1" x14ac:dyDescent="0.3">
      <c r="AD36" s="45">
        <f>IF(AL29="…",(AL27+AL28),(AL27+AL28+AL29))</f>
        <v>0</v>
      </c>
      <c r="AE36" s="46" t="s">
        <v>39</v>
      </c>
      <c r="AF36" s="45">
        <f>IF(AL34="…",(AL32+AL33),(AL32+AL33+AL34))</f>
        <v>3</v>
      </c>
    </row>
    <row r="37" spans="28:38" ht="23.1" customHeight="1" x14ac:dyDescent="0.25">
      <c r="AC37" s="47" t="s">
        <v>21</v>
      </c>
      <c r="AD37" s="48"/>
      <c r="AE37" s="48"/>
      <c r="AF37" s="48"/>
      <c r="AG37" s="27"/>
    </row>
    <row r="38" spans="28:38" ht="23.1" customHeight="1" x14ac:dyDescent="0.25">
      <c r="AC38" s="47" t="s">
        <v>37</v>
      </c>
      <c r="AD38" s="48"/>
      <c r="AE38" s="48"/>
      <c r="AF38" s="48"/>
      <c r="AG38" s="27"/>
    </row>
    <row r="39" spans="28:38" ht="23.1" customHeight="1" x14ac:dyDescent="0.25">
      <c r="AC39" s="48" t="s">
        <v>22</v>
      </c>
      <c r="AD39" s="17">
        <v>0</v>
      </c>
      <c r="AE39" s="62" t="s">
        <v>36</v>
      </c>
      <c r="AF39" s="62"/>
      <c r="AG39" s="43"/>
    </row>
    <row r="40" spans="28:38" x14ac:dyDescent="0.25"/>
    <row r="41" spans="28:38" x14ac:dyDescent="0.25"/>
    <row r="42" spans="28:38" x14ac:dyDescent="0.25"/>
    <row r="43" spans="28:38" ht="18.75" x14ac:dyDescent="0.25">
      <c r="AB43" s="31"/>
      <c r="AC43" s="63" t="s">
        <v>33</v>
      </c>
      <c r="AD43" s="63"/>
      <c r="AE43" s="63"/>
      <c r="AF43" s="63"/>
      <c r="AG43" s="31"/>
    </row>
    <row r="44" spans="28:38" x14ac:dyDescent="0.25"/>
  </sheetData>
  <sheetProtection algorithmName="SHA-512" hashValue="6m7q9T7sC6viugf3RcRc7OrA9bBzI6JJj61Alt9dzsg3zhU8gG1obMcrsEga19JErd2MpsL3WfCGMJGyhEFBCg==" saltValue="NFx2j5Bwyfdyzhr9h1vDgQ==" spinCount="100000" sheet="1" objects="1" scenarios="1"/>
  <mergeCells count="14">
    <mergeCell ref="AE39:AF39"/>
    <mergeCell ref="AC43:AF43"/>
    <mergeCell ref="AD22:AF22"/>
    <mergeCell ref="AD23:AF23"/>
    <mergeCell ref="AC25:AF25"/>
    <mergeCell ref="AD29:AE29"/>
    <mergeCell ref="AD30:AE31"/>
    <mergeCell ref="AD34:AE34"/>
    <mergeCell ref="AD21:AF21"/>
    <mergeCell ref="AF10:AG10"/>
    <mergeCell ref="AC13:AF13"/>
    <mergeCell ref="AD15:AF15"/>
    <mergeCell ref="AD16:AF16"/>
    <mergeCell ref="AD17:AF17"/>
  </mergeCells>
  <conditionalFormatting sqref="AC29">
    <cfRule type="cellIs" dxfId="7" priority="3" operator="equal">
      <formula>$AE$11</formula>
    </cfRule>
    <cfRule type="cellIs" dxfId="6" priority="4" operator="greaterThan">
      <formula>$AE$11</formula>
    </cfRule>
  </conditionalFormatting>
  <conditionalFormatting sqref="AC34">
    <cfRule type="cellIs" dxfId="5" priority="1" operator="equal">
      <formula>$AE$11</formula>
    </cfRule>
    <cfRule type="cellIs" dxfId="4" priority="2" operator="greaterThan">
      <formula>$AE$11</formula>
    </cfRule>
  </conditionalFormatting>
  <dataValidations count="6">
    <dataValidation type="list" allowBlank="1" showInputMessage="1" showErrorMessage="1" sqref="AE10 AE12 AE14" xr:uid="{8713EA5C-C904-44AC-A72F-9B249FF7D012}">
      <formula1>Cla</formula1>
    </dataValidation>
    <dataValidation type="list" allowBlank="1" showInputMessage="1" showErrorMessage="1" sqref="AD15:AF17 AD21:AF23" xr:uid="{93058C7D-CFFC-494C-B120-703915FD5890}">
      <formula1>INDIRECT(AE$9)</formula1>
    </dataValidation>
    <dataValidation type="list" allowBlank="1" showInputMessage="1" showErrorMessage="1" sqref="AE7 AE11 AD28:AF28 AD33:AF33" xr:uid="{43D1AA28-B854-41D8-97FF-789C7EA81548}">
      <formula1>"0,1,2,3,4,5,6,7,8,9,10,11,12,13,14,15,16,17,18,19,20"</formula1>
    </dataValidation>
    <dataValidation type="list" allowBlank="1" showInputMessage="1" showErrorMessage="1" promptTitle="ici" prompt="Renseigner cette case que si vous jouer avec joker(s)" sqref="AF34 AF29" xr:uid="{0BE714E1-15D4-47EA-9F26-E2446A6276FA}">
      <formula1>". . . ,1,2,3,4,5,6,7,8,9,10,11,12,13,14,15,16,17,18,19,20"</formula1>
    </dataValidation>
    <dataValidation type="list" allowBlank="1" showInputMessage="1" showErrorMessage="1" promptTitle="ici" prompt="C'est le professeur qui détermine si vous jouez avec joker(s) et combien ! ! !" sqref="AD39" xr:uid="{CDF44288-04AB-45C5-8853-378082745C6B}">
      <formula1>"0 ,1,2,3,4,5,6,7,8,9,10,11,12,13,14,15,16,17,18,19,20"</formula1>
    </dataValidation>
    <dataValidation type="list" allowBlank="1" showInputMessage="1" showErrorMessage="1" sqref="AC16 AC22" xr:uid="{84BFBC0D-7B7A-4191-ADFD-E45A319C855A}">
      <formula1>$AL$4:$AL$11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758823-AA45-43B6-A229-7CB05097F72D}">
          <x14:formula1>
            <xm:f>Parametres!$1:$1</xm:f>
          </x14:formula1>
          <xm:sqref>AE9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322EB-5763-4B4F-831C-D0F86A5B6972}">
  <sheetPr>
    <tabColor theme="0"/>
  </sheetPr>
  <dimension ref="A1:AN44"/>
  <sheetViews>
    <sheetView topLeftCell="AB1" zoomScale="80" zoomScaleNormal="80" workbookViewId="0">
      <selection activeCell="AF9" sqref="AF9"/>
    </sheetView>
  </sheetViews>
  <sheetFormatPr baseColWidth="10" defaultColWidth="0" defaultRowHeight="15" customHeight="1" zeroHeight="1" x14ac:dyDescent="0.25"/>
  <cols>
    <col min="1" max="1" width="11.42578125" style="3" hidden="1" customWidth="1"/>
    <col min="2" max="2" width="34.28515625" style="3" hidden="1" customWidth="1"/>
    <col min="3" max="3" width="19" style="3" hidden="1" customWidth="1"/>
    <col min="4" max="27" width="11.42578125" style="3" hidden="1" customWidth="1"/>
    <col min="28" max="28" width="1.85546875" style="22" customWidth="1"/>
    <col min="29" max="29" width="12.140625" style="22" customWidth="1"/>
    <col min="30" max="32" width="12.140625" style="54" customWidth="1"/>
    <col min="33" max="33" width="1.85546875" style="54" customWidth="1"/>
    <col min="34" max="35" width="0" style="3" hidden="1" customWidth="1"/>
    <col min="36" max="40" width="0" style="19" hidden="1" customWidth="1"/>
    <col min="41" max="16384" width="14.7109375" style="19" hidden="1"/>
  </cols>
  <sheetData>
    <row r="1" spans="1:40" x14ac:dyDescent="0.25">
      <c r="A1" s="18" t="str">
        <f>AD9</f>
        <v>Classe :</v>
      </c>
      <c r="B1" s="18" t="s">
        <v>34</v>
      </c>
      <c r="C1" s="18" t="s">
        <v>40</v>
      </c>
      <c r="D1" s="18" t="s">
        <v>42</v>
      </c>
      <c r="E1" s="18" t="s">
        <v>44</v>
      </c>
      <c r="F1" s="18" t="s">
        <v>35</v>
      </c>
      <c r="G1" s="18" t="str">
        <f>AD27</f>
        <v>Attaque
non touchée</v>
      </c>
      <c r="H1" s="18" t="str">
        <f>AE27</f>
        <v xml:space="preserve">Attaque en
zone arrière  </v>
      </c>
      <c r="I1" s="18" t="str">
        <f>AF27</f>
        <v>Attaque en
zone avant</v>
      </c>
      <c r="J1" s="18" t="s">
        <v>45</v>
      </c>
      <c r="K1" s="18" t="s">
        <v>41</v>
      </c>
      <c r="L1" s="18" t="s">
        <v>46</v>
      </c>
      <c r="M1" s="18" t="s">
        <v>47</v>
      </c>
      <c r="N1" s="18" t="s">
        <v>48</v>
      </c>
      <c r="O1" s="18" t="s">
        <v>49</v>
      </c>
      <c r="P1" s="18" t="s">
        <v>50</v>
      </c>
      <c r="Q1" s="18" t="s">
        <v>51</v>
      </c>
      <c r="R1" s="18" t="s">
        <v>52</v>
      </c>
      <c r="S1" s="18" t="s">
        <v>53</v>
      </c>
      <c r="T1" s="19"/>
      <c r="U1" s="19"/>
      <c r="V1" s="19"/>
      <c r="W1" s="19"/>
      <c r="X1" s="19"/>
      <c r="Y1" s="19"/>
      <c r="Z1" s="19"/>
      <c r="AA1" s="20"/>
      <c r="AB1" s="21"/>
      <c r="AG1" s="21"/>
      <c r="AH1" s="20"/>
    </row>
    <row r="2" spans="1:40" ht="21" customHeight="1" x14ac:dyDescent="0.25">
      <c r="A2" s="13" t="str">
        <f t="shared" ref="A2:A7" si="0">$AE$9</f>
        <v>LIG_3e</v>
      </c>
      <c r="B2" s="13" t="str">
        <f>$AD$15</f>
        <v>ANTELME Albin</v>
      </c>
      <c r="C2" s="13" t="str">
        <f>$AM$16</f>
        <v>A</v>
      </c>
      <c r="D2" s="13" t="str">
        <f>$AN$16</f>
        <v>2</v>
      </c>
      <c r="E2" s="13">
        <f>$AD$36</f>
        <v>0</v>
      </c>
      <c r="F2" s="13">
        <f t="shared" ref="F2:F7" si="1">$AD$39</f>
        <v>0</v>
      </c>
      <c r="G2" s="13">
        <f>$AD$28</f>
        <v>5</v>
      </c>
      <c r="H2" s="13">
        <f>$AE$28</f>
        <v>4</v>
      </c>
      <c r="I2" s="13">
        <f>$AF$28</f>
        <v>0</v>
      </c>
      <c r="J2" s="13"/>
      <c r="K2" s="13"/>
      <c r="L2" s="13"/>
      <c r="M2" s="13"/>
      <c r="N2" s="13"/>
      <c r="O2" s="13"/>
      <c r="P2" s="13"/>
      <c r="Q2" s="13"/>
      <c r="R2" s="13"/>
      <c r="S2" s="13"/>
      <c r="AG2" s="22"/>
    </row>
    <row r="3" spans="1:40" ht="34.5" customHeight="1" x14ac:dyDescent="0.25">
      <c r="A3" s="13" t="str">
        <f t="shared" si="0"/>
        <v>LIG_3e</v>
      </c>
      <c r="B3" s="13" t="str">
        <f>AD16</f>
        <v>AUBINEAU PRISSET Mathilde</v>
      </c>
      <c r="C3" s="13" t="str">
        <f t="shared" ref="C3:C4" si="2">$AM$16</f>
        <v>A</v>
      </c>
      <c r="D3" s="13" t="str">
        <f t="shared" ref="D3:D4" si="3">$AN$16</f>
        <v>2</v>
      </c>
      <c r="E3" s="13">
        <f>$AD$36</f>
        <v>0</v>
      </c>
      <c r="F3" s="13">
        <f t="shared" si="1"/>
        <v>0</v>
      </c>
      <c r="G3" s="13">
        <f>$AD$28</f>
        <v>5</v>
      </c>
      <c r="H3" s="13">
        <f>$AE$28</f>
        <v>4</v>
      </c>
      <c r="I3" s="13">
        <f>$AF$28</f>
        <v>0</v>
      </c>
      <c r="J3" s="13"/>
      <c r="K3" s="13"/>
      <c r="L3" s="13"/>
      <c r="M3" s="13"/>
      <c r="N3" s="13"/>
      <c r="O3" s="13"/>
      <c r="P3" s="13"/>
      <c r="Q3" s="13"/>
      <c r="R3" s="13"/>
      <c r="S3" s="13"/>
      <c r="AG3" s="22"/>
    </row>
    <row r="4" spans="1:40" ht="9" customHeight="1" x14ac:dyDescent="0.25">
      <c r="A4" s="13" t="str">
        <f t="shared" si="0"/>
        <v>LIG_3e</v>
      </c>
      <c r="B4" s="13">
        <f>AD17</f>
        <v>0</v>
      </c>
      <c r="C4" s="13" t="str">
        <f t="shared" si="2"/>
        <v>A</v>
      </c>
      <c r="D4" s="13" t="str">
        <f t="shared" si="3"/>
        <v>2</v>
      </c>
      <c r="E4" s="13">
        <f>$AD$36</f>
        <v>0</v>
      </c>
      <c r="F4" s="13">
        <f t="shared" si="1"/>
        <v>0</v>
      </c>
      <c r="G4" s="13">
        <f>$AD$28</f>
        <v>5</v>
      </c>
      <c r="H4" s="13">
        <f>$AE$28</f>
        <v>4</v>
      </c>
      <c r="I4" s="13">
        <f>$AF$28</f>
        <v>0</v>
      </c>
      <c r="J4" s="13"/>
      <c r="K4" s="13"/>
      <c r="L4" s="13"/>
      <c r="M4" s="13"/>
      <c r="N4" s="13"/>
      <c r="O4" s="13"/>
      <c r="P4" s="13"/>
      <c r="Q4" s="13"/>
      <c r="R4" s="13"/>
      <c r="S4" s="13"/>
      <c r="AG4" s="22"/>
      <c r="AL4" s="19" t="s">
        <v>55</v>
      </c>
    </row>
    <row r="5" spans="1:40" ht="4.5" customHeight="1" x14ac:dyDescent="0.25">
      <c r="A5" s="13" t="str">
        <f t="shared" si="0"/>
        <v>LIG_3e</v>
      </c>
      <c r="B5" s="13" t="str">
        <f>AD21</f>
        <v>BOURTHOUMIEU Elwann</v>
      </c>
      <c r="C5" s="13" t="str">
        <f>$AM$22</f>
        <v>B</v>
      </c>
      <c r="D5" s="13" t="str">
        <f>$AN$22</f>
        <v>4</v>
      </c>
      <c r="E5" s="13">
        <f>$AF$36</f>
        <v>3</v>
      </c>
      <c r="F5" s="13">
        <f t="shared" si="1"/>
        <v>0</v>
      </c>
      <c r="G5" s="13">
        <f>$AD$33</f>
        <v>8</v>
      </c>
      <c r="H5" s="13">
        <f>$AE$33</f>
        <v>5</v>
      </c>
      <c r="I5" s="13">
        <f>$AF$33</f>
        <v>0</v>
      </c>
      <c r="J5" s="13"/>
      <c r="K5" s="13"/>
      <c r="L5" s="13"/>
      <c r="M5" s="13"/>
      <c r="N5" s="13"/>
      <c r="O5" s="13"/>
      <c r="P5" s="13"/>
      <c r="Q5" s="13"/>
      <c r="R5" s="13"/>
      <c r="S5" s="13"/>
      <c r="AG5" s="22"/>
      <c r="AL5" s="19" t="s">
        <v>56</v>
      </c>
    </row>
    <row r="6" spans="1:40" ht="22.5" hidden="1" customHeight="1" x14ac:dyDescent="0.25">
      <c r="A6" s="13" t="str">
        <f t="shared" si="0"/>
        <v>LIG_3e</v>
      </c>
      <c r="B6" s="13" t="str">
        <f>AD22</f>
        <v>CANTITEAU-PIEDNOIR Adélaïde</v>
      </c>
      <c r="C6" s="13" t="str">
        <f t="shared" ref="C6:C7" si="4">$AM$22</f>
        <v>B</v>
      </c>
      <c r="D6" s="13" t="str">
        <f t="shared" ref="D6:D7" si="5">$AN$22</f>
        <v>4</v>
      </c>
      <c r="E6" s="13">
        <f>$AF$36</f>
        <v>3</v>
      </c>
      <c r="F6" s="13">
        <f t="shared" si="1"/>
        <v>0</v>
      </c>
      <c r="G6" s="13">
        <f>$AD$33</f>
        <v>8</v>
      </c>
      <c r="H6" s="13">
        <f>$AE$33</f>
        <v>5</v>
      </c>
      <c r="I6" s="13">
        <f>$AF$33</f>
        <v>0</v>
      </c>
      <c r="J6" s="13"/>
      <c r="K6" s="13"/>
      <c r="L6" s="13"/>
      <c r="M6" s="13"/>
      <c r="N6" s="13"/>
      <c r="O6" s="13"/>
      <c r="P6" s="13"/>
      <c r="Q6" s="13"/>
      <c r="R6" s="13"/>
      <c r="S6" s="13"/>
      <c r="AG6" s="22"/>
      <c r="AL6" s="19" t="s">
        <v>43</v>
      </c>
    </row>
    <row r="7" spans="1:40" ht="19.5" hidden="1" customHeight="1" x14ac:dyDescent="0.25">
      <c r="A7" s="13" t="str">
        <f t="shared" si="0"/>
        <v>LIG_3e</v>
      </c>
      <c r="B7" s="13">
        <f>AD23</f>
        <v>0</v>
      </c>
      <c r="C7" s="13" t="str">
        <f t="shared" si="4"/>
        <v>B</v>
      </c>
      <c r="D7" s="13" t="str">
        <f t="shared" si="5"/>
        <v>4</v>
      </c>
      <c r="E7" s="13">
        <f>$AF$36</f>
        <v>3</v>
      </c>
      <c r="F7" s="13">
        <f t="shared" si="1"/>
        <v>0</v>
      </c>
      <c r="G7" s="13">
        <f>$AD$33</f>
        <v>8</v>
      </c>
      <c r="H7" s="13">
        <f>$AE$33</f>
        <v>5</v>
      </c>
      <c r="I7" s="13">
        <f>$AF$33</f>
        <v>0</v>
      </c>
      <c r="J7" s="13"/>
      <c r="K7" s="13"/>
      <c r="L7" s="13"/>
      <c r="M7" s="13"/>
      <c r="N7" s="13"/>
      <c r="O7" s="13"/>
      <c r="P7" s="13"/>
      <c r="Q7" s="13"/>
      <c r="R7" s="13"/>
      <c r="S7" s="13"/>
      <c r="AD7" s="49"/>
      <c r="AE7" s="50"/>
      <c r="AF7" s="25"/>
      <c r="AG7" s="25"/>
      <c r="AL7" s="19" t="s">
        <v>60</v>
      </c>
    </row>
    <row r="8" spans="1:40" ht="18.75" hidden="1" customHeight="1" x14ac:dyDescent="0.25">
      <c r="AE8" s="26"/>
      <c r="AL8" s="19" t="s">
        <v>57</v>
      </c>
    </row>
    <row r="9" spans="1:40" ht="23.1" customHeight="1" x14ac:dyDescent="0.25">
      <c r="AB9" s="27"/>
      <c r="AD9" s="24" t="s">
        <v>7</v>
      </c>
      <c r="AE9" s="8" t="s">
        <v>0</v>
      </c>
      <c r="AF9" s="27"/>
      <c r="AG9" s="27"/>
      <c r="AL9" s="19" t="s">
        <v>58</v>
      </c>
    </row>
    <row r="10" spans="1:40" ht="10.5" customHeight="1" x14ac:dyDescent="0.25">
      <c r="AD10" s="28"/>
      <c r="AE10" s="29"/>
      <c r="AF10" s="64"/>
      <c r="AG10" s="64"/>
      <c r="AL10" s="19" t="s">
        <v>59</v>
      </c>
    </row>
    <row r="11" spans="1:40" ht="23.1" customHeight="1" x14ac:dyDescent="0.25">
      <c r="AD11" s="24" t="s">
        <v>10</v>
      </c>
      <c r="AE11" s="8">
        <v>20</v>
      </c>
      <c r="AF11" s="30" t="s">
        <v>28</v>
      </c>
      <c r="AL11" s="19" t="s">
        <v>61</v>
      </c>
    </row>
    <row r="12" spans="1:40" ht="16.5" customHeight="1" x14ac:dyDescent="0.25">
      <c r="AD12" s="28"/>
      <c r="AE12" s="28"/>
    </row>
    <row r="13" spans="1:40" ht="16.5" customHeight="1" x14ac:dyDescent="0.25">
      <c r="AB13" s="31"/>
      <c r="AC13" s="63" t="s">
        <v>32</v>
      </c>
      <c r="AD13" s="63"/>
      <c r="AE13" s="63"/>
      <c r="AF13" s="63"/>
      <c r="AG13" s="31"/>
    </row>
    <row r="14" spans="1:40" ht="16.5" customHeight="1" thickBot="1" x14ac:dyDescent="0.3">
      <c r="AD14" s="28"/>
      <c r="AE14" s="28"/>
    </row>
    <row r="15" spans="1:40" ht="30" customHeight="1" x14ac:dyDescent="0.25">
      <c r="AB15" s="32"/>
      <c r="AC15" s="52" t="s">
        <v>54</v>
      </c>
      <c r="AD15" s="65" t="s">
        <v>1</v>
      </c>
      <c r="AE15" s="66"/>
      <c r="AF15" s="67"/>
      <c r="AG15" s="22"/>
      <c r="AJ15" s="33"/>
      <c r="AK15" s="33"/>
    </row>
    <row r="16" spans="1:40" ht="30" customHeight="1" x14ac:dyDescent="0.25">
      <c r="AB16" s="32"/>
      <c r="AC16" s="57" t="s">
        <v>56</v>
      </c>
      <c r="AD16" s="68" t="s">
        <v>2</v>
      </c>
      <c r="AE16" s="69"/>
      <c r="AF16" s="70"/>
      <c r="AG16" s="22"/>
      <c r="AJ16" s="33"/>
      <c r="AK16" s="33"/>
      <c r="AL16" s="19" t="str">
        <f>AC16</f>
        <v>A2</v>
      </c>
      <c r="AM16" s="19" t="str">
        <f>LEFT(AL16,1)</f>
        <v>A</v>
      </c>
      <c r="AN16" s="19" t="str">
        <f>RIGHT(AL16,1)</f>
        <v>2</v>
      </c>
    </row>
    <row r="17" spans="28:40" ht="30" customHeight="1" thickBot="1" x14ac:dyDescent="0.3">
      <c r="AB17" s="32"/>
      <c r="AC17" s="53"/>
      <c r="AD17" s="71"/>
      <c r="AE17" s="72"/>
      <c r="AF17" s="73"/>
      <c r="AG17" s="22"/>
      <c r="AJ17" s="33"/>
      <c r="AK17" s="33"/>
    </row>
    <row r="18" spans="28:40" ht="6.95" customHeight="1" x14ac:dyDescent="0.25">
      <c r="AD18" s="28"/>
      <c r="AE18" s="28"/>
      <c r="AG18" s="22"/>
      <c r="AJ18" s="33"/>
      <c r="AK18" s="33"/>
    </row>
    <row r="19" spans="28:40" ht="20.100000000000001" customHeight="1" x14ac:dyDescent="0.25">
      <c r="AD19" s="28"/>
      <c r="AE19" s="34" t="s">
        <v>27</v>
      </c>
      <c r="AF19" s="28"/>
      <c r="AG19" s="35"/>
      <c r="AJ19" s="33"/>
      <c r="AK19" s="33"/>
    </row>
    <row r="20" spans="28:40" ht="6.95" customHeight="1" thickBot="1" x14ac:dyDescent="0.3">
      <c r="AD20" s="28"/>
      <c r="AE20" s="35"/>
      <c r="AF20" s="28"/>
      <c r="AG20" s="35"/>
      <c r="AJ20" s="33"/>
      <c r="AK20" s="33"/>
    </row>
    <row r="21" spans="28:40" ht="30" customHeight="1" x14ac:dyDescent="0.25">
      <c r="AC21" s="52" t="s">
        <v>54</v>
      </c>
      <c r="AD21" s="65" t="s">
        <v>3</v>
      </c>
      <c r="AE21" s="66"/>
      <c r="AF21" s="67"/>
      <c r="AG21" s="22"/>
      <c r="AJ21" s="33"/>
      <c r="AK21" s="33"/>
    </row>
    <row r="22" spans="28:40" ht="30" customHeight="1" x14ac:dyDescent="0.25">
      <c r="AC22" s="57" t="s">
        <v>61</v>
      </c>
      <c r="AD22" s="68" t="s">
        <v>4</v>
      </c>
      <c r="AE22" s="69"/>
      <c r="AF22" s="70"/>
      <c r="AG22" s="22"/>
      <c r="AJ22" s="33"/>
      <c r="AK22" s="33"/>
      <c r="AL22" s="19" t="str">
        <f>AC22</f>
        <v>B4</v>
      </c>
      <c r="AM22" s="19" t="str">
        <f>LEFT(AL22,1)</f>
        <v>B</v>
      </c>
      <c r="AN22" s="19" t="str">
        <f>RIGHT(AL22,1)</f>
        <v>4</v>
      </c>
    </row>
    <row r="23" spans="28:40" ht="30" customHeight="1" thickBot="1" x14ac:dyDescent="0.3">
      <c r="AC23" s="53"/>
      <c r="AD23" s="71"/>
      <c r="AE23" s="72"/>
      <c r="AF23" s="73"/>
      <c r="AG23" s="22"/>
      <c r="AJ23" s="33"/>
      <c r="AK23" s="33"/>
    </row>
    <row r="24" spans="28:40" ht="16.5" customHeight="1" x14ac:dyDescent="0.25">
      <c r="AD24" s="22"/>
      <c r="AE24" s="22"/>
      <c r="AF24" s="22"/>
      <c r="AG24" s="22"/>
      <c r="AJ24" s="33"/>
      <c r="AK24" s="33"/>
    </row>
    <row r="25" spans="28:40" ht="16.5" customHeight="1" x14ac:dyDescent="0.25">
      <c r="AB25" s="31"/>
      <c r="AC25" s="63" t="s">
        <v>31</v>
      </c>
      <c r="AD25" s="63"/>
      <c r="AE25" s="63"/>
      <c r="AF25" s="63"/>
      <c r="AG25" s="31"/>
      <c r="AJ25" s="33"/>
      <c r="AK25" s="33"/>
      <c r="AL25" s="33"/>
    </row>
    <row r="26" spans="28:40" ht="16.5" customHeight="1" thickBot="1" x14ac:dyDescent="0.3">
      <c r="AD26" s="22"/>
      <c r="AE26" s="22"/>
      <c r="AF26" s="22"/>
      <c r="AG26" s="22"/>
      <c r="AJ26" s="33"/>
      <c r="AK26" s="33"/>
      <c r="AL26" s="33"/>
    </row>
    <row r="27" spans="28:40" ht="27.95" customHeight="1" thickBot="1" x14ac:dyDescent="0.3">
      <c r="AC27" s="36" t="s">
        <v>29</v>
      </c>
      <c r="AD27" s="37" t="s">
        <v>24</v>
      </c>
      <c r="AE27" s="38" t="s">
        <v>25</v>
      </c>
      <c r="AF27" s="39" t="s">
        <v>26</v>
      </c>
      <c r="AL27" s="40">
        <f>IF(AC29=AE11,2,0)</f>
        <v>0</v>
      </c>
    </row>
    <row r="28" spans="28:40" ht="27.95" customHeight="1" thickBot="1" x14ac:dyDescent="0.3">
      <c r="AC28" s="41" t="s">
        <v>23</v>
      </c>
      <c r="AD28" s="11">
        <v>5</v>
      </c>
      <c r="AE28" s="12">
        <v>4</v>
      </c>
      <c r="AF28" s="9">
        <v>0</v>
      </c>
      <c r="AL28" s="40">
        <f>IF(AL30&gt;=AL35,1,0)</f>
        <v>0</v>
      </c>
    </row>
    <row r="29" spans="28:40" ht="27.95" customHeight="1" thickBot="1" x14ac:dyDescent="0.3">
      <c r="AC29" s="42">
        <f>AD28+AE28+AF28</f>
        <v>9</v>
      </c>
      <c r="AD29" s="60" t="s">
        <v>17</v>
      </c>
      <c r="AE29" s="61"/>
      <c r="AF29" s="51" t="s">
        <v>38</v>
      </c>
      <c r="AG29" s="28"/>
      <c r="AL29" s="3" t="str">
        <f>IF(AD39=0,("…"),(IF(AF29&gt;AD39,0,1)))</f>
        <v>…</v>
      </c>
    </row>
    <row r="30" spans="28:40" ht="27.95" customHeight="1" x14ac:dyDescent="0.25">
      <c r="AD30" s="74" t="s">
        <v>27</v>
      </c>
      <c r="AE30" s="74"/>
      <c r="AF30" s="28"/>
      <c r="AL30" s="3" t="str">
        <f>AD28&amp;AE28&amp;AF28</f>
        <v>540</v>
      </c>
    </row>
    <row r="31" spans="28:40" ht="27.95" customHeight="1" thickBot="1" x14ac:dyDescent="0.3">
      <c r="AD31" s="75"/>
      <c r="AE31" s="75"/>
      <c r="AF31" s="43"/>
      <c r="AG31" s="22"/>
      <c r="AL31" s="3"/>
    </row>
    <row r="32" spans="28:40" ht="27.95" customHeight="1" thickBot="1" x14ac:dyDescent="0.3">
      <c r="AC32" s="36" t="s">
        <v>30</v>
      </c>
      <c r="AD32" s="37" t="s">
        <v>19</v>
      </c>
      <c r="AE32" s="38" t="s">
        <v>20</v>
      </c>
      <c r="AF32" s="39" t="s">
        <v>14</v>
      </c>
      <c r="AL32" s="40" t="str">
        <f>IF(AC23=AA5,"2","0")</f>
        <v>2</v>
      </c>
    </row>
    <row r="33" spans="28:38" ht="27.95" customHeight="1" thickBot="1" x14ac:dyDescent="0.3">
      <c r="AC33" s="41" t="s">
        <v>23</v>
      </c>
      <c r="AD33" s="11">
        <v>8</v>
      </c>
      <c r="AE33" s="12">
        <v>5</v>
      </c>
      <c r="AF33" s="9">
        <v>0</v>
      </c>
      <c r="AL33" s="40" t="str">
        <f>IF(AL35&gt;=AL30,"1","0")</f>
        <v>1</v>
      </c>
    </row>
    <row r="34" spans="28:38" ht="27.95" customHeight="1" thickBot="1" x14ac:dyDescent="0.3">
      <c r="AC34" s="42">
        <f>AD33+AE33+AF33</f>
        <v>13</v>
      </c>
      <c r="AD34" s="60" t="s">
        <v>17</v>
      </c>
      <c r="AE34" s="61"/>
      <c r="AF34" s="10" t="s">
        <v>38</v>
      </c>
      <c r="AG34" s="28"/>
      <c r="AL34" s="3" t="str">
        <f>IF(AD39=0,("…"),(IF(AF34&gt;AD39,0,1)))</f>
        <v>…</v>
      </c>
    </row>
    <row r="35" spans="28:38" ht="14.25" customHeight="1" thickBot="1" x14ac:dyDescent="0.3">
      <c r="AD35" s="44"/>
      <c r="AE35" s="44"/>
      <c r="AL35" s="3" t="str">
        <f>AD33&amp;AE33&amp;AF33</f>
        <v>850</v>
      </c>
    </row>
    <row r="36" spans="28:38" ht="44.25" customHeight="1" thickBot="1" x14ac:dyDescent="0.3">
      <c r="AD36" s="45">
        <f>IF(AL29="…",(AL27+AL28),(AL27+AL28+AL29))</f>
        <v>0</v>
      </c>
      <c r="AE36" s="46" t="s">
        <v>39</v>
      </c>
      <c r="AF36" s="45">
        <f>IF(AL34="…",(AL32+AL33),(AL32+AL33+AL34))</f>
        <v>3</v>
      </c>
    </row>
    <row r="37" spans="28:38" ht="23.1" customHeight="1" x14ac:dyDescent="0.25">
      <c r="AC37" s="47" t="s">
        <v>21</v>
      </c>
      <c r="AD37" s="48"/>
      <c r="AE37" s="48"/>
      <c r="AF37" s="48"/>
      <c r="AG37" s="27"/>
    </row>
    <row r="38" spans="28:38" ht="23.1" customHeight="1" x14ac:dyDescent="0.25">
      <c r="AC38" s="47" t="s">
        <v>37</v>
      </c>
      <c r="AD38" s="48"/>
      <c r="AE38" s="48"/>
      <c r="AF38" s="48"/>
      <c r="AG38" s="27"/>
    </row>
    <row r="39" spans="28:38" ht="23.1" customHeight="1" x14ac:dyDescent="0.25">
      <c r="AC39" s="48" t="s">
        <v>22</v>
      </c>
      <c r="AD39" s="17">
        <v>0</v>
      </c>
      <c r="AE39" s="62" t="s">
        <v>36</v>
      </c>
      <c r="AF39" s="62"/>
      <c r="AG39" s="43"/>
    </row>
    <row r="40" spans="28:38" x14ac:dyDescent="0.25"/>
    <row r="41" spans="28:38" x14ac:dyDescent="0.25"/>
    <row r="42" spans="28:38" x14ac:dyDescent="0.25"/>
    <row r="43" spans="28:38" ht="18.75" x14ac:dyDescent="0.25">
      <c r="AB43" s="31"/>
      <c r="AC43" s="63" t="s">
        <v>33</v>
      </c>
      <c r="AD43" s="63"/>
      <c r="AE43" s="63"/>
      <c r="AF43" s="63"/>
      <c r="AG43" s="31"/>
    </row>
    <row r="44" spans="28:38" x14ac:dyDescent="0.25"/>
  </sheetData>
  <sheetProtection algorithmName="SHA-512" hashValue="6m7q9T7sC6viugf3RcRc7OrA9bBzI6JJj61Alt9dzsg3zhU8gG1obMcrsEga19JErd2MpsL3WfCGMJGyhEFBCg==" saltValue="NFx2j5Bwyfdyzhr9h1vDgQ==" spinCount="100000" sheet="1" objects="1" scenarios="1"/>
  <mergeCells count="14">
    <mergeCell ref="AE39:AF39"/>
    <mergeCell ref="AC43:AF43"/>
    <mergeCell ref="AD22:AF22"/>
    <mergeCell ref="AD23:AF23"/>
    <mergeCell ref="AC25:AF25"/>
    <mergeCell ref="AD29:AE29"/>
    <mergeCell ref="AD30:AE31"/>
    <mergeCell ref="AD34:AE34"/>
    <mergeCell ref="AD21:AF21"/>
    <mergeCell ref="AF10:AG10"/>
    <mergeCell ref="AC13:AF13"/>
    <mergeCell ref="AD15:AF15"/>
    <mergeCell ref="AD16:AF16"/>
    <mergeCell ref="AD17:AF17"/>
  </mergeCells>
  <conditionalFormatting sqref="AC29">
    <cfRule type="cellIs" dxfId="3" priority="3" operator="equal">
      <formula>$AE$11</formula>
    </cfRule>
    <cfRule type="cellIs" dxfId="2" priority="4" operator="greaterThan">
      <formula>$AE$11</formula>
    </cfRule>
  </conditionalFormatting>
  <conditionalFormatting sqref="AC34">
    <cfRule type="cellIs" dxfId="1" priority="1" operator="equal">
      <formula>$AE$11</formula>
    </cfRule>
    <cfRule type="cellIs" dxfId="0" priority="2" operator="greaterThan">
      <formula>$AE$11</formula>
    </cfRule>
  </conditionalFormatting>
  <dataValidations count="6">
    <dataValidation type="list" allowBlank="1" showInputMessage="1" showErrorMessage="1" sqref="AC16 AC22" xr:uid="{44E1BA6A-6992-40B7-BE74-C3E53D57E7E9}">
      <formula1>$AL$4:$AL$11</formula1>
    </dataValidation>
    <dataValidation type="list" allowBlank="1" showInputMessage="1" showErrorMessage="1" promptTitle="ici" prompt="C'est le professeur qui détermine si vous jouez avec joker(s) et combien ! ! !" sqref="AD39" xr:uid="{1F953B29-A550-4334-B84B-EF5C41E1F1DE}">
      <formula1>"0 ,1,2,3,4,5,6,7,8,9,10,11,12,13,14,15,16,17,18,19,20"</formula1>
    </dataValidation>
    <dataValidation type="list" allowBlank="1" showInputMessage="1" showErrorMessage="1" promptTitle="ici" prompt="Renseigner cette case que si vous jouer avec joker(s)" sqref="AF34 AF29" xr:uid="{CF616972-4A10-4739-9E66-82DE37ED528D}">
      <formula1>". . . ,1,2,3,4,5,6,7,8,9,10,11,12,13,14,15,16,17,18,19,20"</formula1>
    </dataValidation>
    <dataValidation type="list" allowBlank="1" showInputMessage="1" showErrorMessage="1" sqref="AE7 AE11 AD28:AF28 AD33:AF33" xr:uid="{BC347459-DE81-4C64-A690-951C4DC28E27}">
      <formula1>"0,1,2,3,4,5,6,7,8,9,10,11,12,13,14,15,16,17,18,19,20"</formula1>
    </dataValidation>
    <dataValidation type="list" allowBlank="1" showInputMessage="1" showErrorMessage="1" sqref="AD15:AF17 AD21:AF23" xr:uid="{DB8104D3-9AD9-44E6-A97B-13392AEAFC4F}">
      <formula1>INDIRECT(AE$9)</formula1>
    </dataValidation>
    <dataValidation type="list" allowBlank="1" showInputMessage="1" showErrorMessage="1" sqref="AE10 AE12 AE14" xr:uid="{1C2EDF75-B7AA-4F53-B04F-39076B963392}">
      <formula1>Cla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611AC4-C67E-409A-8AC4-F0DBAB4558D6}">
          <x14:formula1>
            <xm:f>Parametres!$1:$1</xm:f>
          </x14:formula1>
          <xm:sqref>AE9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13B5-B923-4DB2-BA7E-6008A9319B8D}">
  <sheetPr>
    <tabColor theme="9"/>
  </sheetPr>
  <dimension ref="A1:A6"/>
  <sheetViews>
    <sheetView tabSelected="1" workbookViewId="0"/>
  </sheetViews>
  <sheetFormatPr baseColWidth="10" defaultRowHeight="15" x14ac:dyDescent="0.25"/>
  <cols>
    <col min="1" max="1" width="153.28515625" customWidth="1"/>
  </cols>
  <sheetData>
    <row r="1" spans="1:1" ht="18.75" x14ac:dyDescent="0.3">
      <c r="A1" s="58" t="s">
        <v>100</v>
      </c>
    </row>
    <row r="2" spans="1:1" x14ac:dyDescent="0.25">
      <c r="A2" s="59" t="s">
        <v>105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sheetProtection algorithmName="SHA-512" hashValue="qhNJPqo17x2nw6My9oUX4PgUAfXAqPRAObUafd8GAZ49IQ8TNqZdP0Xl2MVMzqn+extUXraEVtuT9jaDaUfSGg==" saltValue="eLBHoApzgJGG6T8pyqXjlw==" spinCount="100000" sheet="1" objects="1" scenarios="1"/>
  <hyperlinks>
    <hyperlink ref="A2" r:id="rId1" xr:uid="{4CA48A10-DBEE-496F-B216-E12B9FB8ADB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H61"/>
  <sheetViews>
    <sheetView zoomScaleNormal="100" workbookViewId="0">
      <selection sqref="A1:T1"/>
    </sheetView>
  </sheetViews>
  <sheetFormatPr baseColWidth="10" defaultColWidth="22.85546875" defaultRowHeight="15" x14ac:dyDescent="0.25"/>
  <cols>
    <col min="1" max="17" width="22.85546875" style="1"/>
    <col min="18" max="86" width="22.85546875" style="2"/>
    <col min="87" max="16384" width="22.85546875" style="1"/>
  </cols>
  <sheetData>
    <row r="1" spans="1:86" s="16" customFormat="1" ht="30.6" customHeight="1" x14ac:dyDescent="0.25">
      <c r="A1" s="14" t="s">
        <v>62</v>
      </c>
      <c r="B1" s="14" t="str">
        <f>Feuil1!A1</f>
        <v>Classe :</v>
      </c>
      <c r="C1" s="14" t="str">
        <f>Feuil1!B1</f>
        <v>Nom</v>
      </c>
      <c r="D1" s="14" t="str">
        <f>Feuil1!C1</f>
        <v>Club</v>
      </c>
      <c r="E1" s="14" t="str">
        <f>Feuil1!D1</f>
        <v>Equipe</v>
      </c>
      <c r="F1" s="14" t="str">
        <f>Feuil1!E1</f>
        <v>Points</v>
      </c>
      <c r="G1" s="14" t="str">
        <f>Feuil1!F1</f>
        <v>Joker</v>
      </c>
      <c r="H1" s="14" t="str">
        <f>Feuil1!G1</f>
        <v>Attaque
non touchée</v>
      </c>
      <c r="I1" s="14" t="str">
        <f>Feuil1!H1</f>
        <v xml:space="preserve">Attaque en
zone arrière  </v>
      </c>
      <c r="J1" s="14" t="str">
        <f>Feuil1!I1</f>
        <v>Attaque en
zone avant</v>
      </c>
      <c r="K1" s="14" t="str">
        <f>Feuil1!J1</f>
        <v>B</v>
      </c>
      <c r="L1" s="14" t="str">
        <f>Feuil1!K1</f>
        <v>C</v>
      </c>
      <c r="M1" s="14" t="str">
        <f>Feuil1!L1</f>
        <v>D</v>
      </c>
      <c r="N1" s="14" t="str">
        <f>Feuil1!M1</f>
        <v>E</v>
      </c>
      <c r="O1" s="14" t="str">
        <f>Feuil1!N1</f>
        <v>F</v>
      </c>
      <c r="P1" s="14" t="str">
        <f>Feuil1!O1</f>
        <v>G</v>
      </c>
      <c r="Q1" s="14" t="str">
        <f>Feuil1!P1</f>
        <v>H</v>
      </c>
      <c r="R1" s="14" t="str">
        <f>Feuil1!Q1</f>
        <v>I</v>
      </c>
      <c r="S1" s="14" t="str">
        <f>Feuil1!R1</f>
        <v>J</v>
      </c>
      <c r="T1" s="14" t="str">
        <f>Feuil1!S1</f>
        <v>K</v>
      </c>
      <c r="U1" s="55"/>
      <c r="V1" s="55"/>
      <c r="W1" s="55"/>
      <c r="X1" s="55"/>
      <c r="Y1" s="55"/>
      <c r="Z1" s="5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</row>
    <row r="2" spans="1:86" ht="30.6" customHeight="1" x14ac:dyDescent="0.25">
      <c r="A2" s="14">
        <v>1</v>
      </c>
      <c r="B2" s="14" t="str">
        <f>Feuil1!A2</f>
        <v>Classe_2</v>
      </c>
      <c r="C2" s="14" t="str">
        <f>Feuil1!B2</f>
        <v>Elève 3</v>
      </c>
      <c r="D2" s="14" t="str">
        <f>Feuil1!C2</f>
        <v>A</v>
      </c>
      <c r="E2" s="14" t="str">
        <f>Feuil1!D2</f>
        <v>2</v>
      </c>
      <c r="F2" s="14">
        <f>Feuil1!E2</f>
        <v>0</v>
      </c>
      <c r="G2" s="14">
        <f>Feuil1!F2</f>
        <v>0</v>
      </c>
      <c r="H2" s="14">
        <f>Feuil1!G2</f>
        <v>5</v>
      </c>
      <c r="I2" s="14">
        <f>Feuil1!H2</f>
        <v>4</v>
      </c>
      <c r="J2" s="14">
        <f>Feuil1!I2</f>
        <v>0</v>
      </c>
      <c r="K2" s="14">
        <f>Feuil1!J2</f>
        <v>0</v>
      </c>
      <c r="L2" s="14">
        <f>Feuil1!K2</f>
        <v>0</v>
      </c>
      <c r="M2" s="14">
        <f>Feuil1!L2</f>
        <v>0</v>
      </c>
      <c r="N2" s="14">
        <f>Feuil1!M2</f>
        <v>0</v>
      </c>
      <c r="O2" s="14">
        <f>Feuil1!N2</f>
        <v>0</v>
      </c>
      <c r="P2" s="14">
        <f>Feuil1!O2</f>
        <v>0</v>
      </c>
      <c r="Q2" s="14">
        <f>Feuil1!P2</f>
        <v>0</v>
      </c>
      <c r="R2" s="14">
        <f>Feuil1!Q2</f>
        <v>0</v>
      </c>
      <c r="S2" s="14">
        <f>Feuil1!R2</f>
        <v>0</v>
      </c>
      <c r="T2" s="14">
        <f>Feuil1!S2</f>
        <v>0</v>
      </c>
      <c r="U2" s="56"/>
      <c r="V2" s="56"/>
      <c r="W2" s="56"/>
      <c r="X2" s="56"/>
      <c r="Y2" s="56"/>
      <c r="Z2" s="56"/>
    </row>
    <row r="3" spans="1:86" ht="30.6" customHeight="1" x14ac:dyDescent="0.25">
      <c r="A3" s="14">
        <v>1</v>
      </c>
      <c r="B3" s="14" t="str">
        <f>Feuil1!A3</f>
        <v>Classe_2</v>
      </c>
      <c r="C3" s="14" t="str">
        <f>Feuil1!B3</f>
        <v>Elève 5</v>
      </c>
      <c r="D3" s="14" t="str">
        <f>Feuil1!C3</f>
        <v>A</v>
      </c>
      <c r="E3" s="14" t="str">
        <f>Feuil1!D3</f>
        <v>2</v>
      </c>
      <c r="F3" s="14">
        <f>Feuil1!E3</f>
        <v>0</v>
      </c>
      <c r="G3" s="14">
        <f>Feuil1!F3</f>
        <v>0</v>
      </c>
      <c r="H3" s="14">
        <f>Feuil1!G3</f>
        <v>5</v>
      </c>
      <c r="I3" s="14">
        <f>Feuil1!H3</f>
        <v>4</v>
      </c>
      <c r="J3" s="14">
        <f>Feuil1!I3</f>
        <v>0</v>
      </c>
      <c r="K3" s="14">
        <f>Feuil1!J3</f>
        <v>0</v>
      </c>
      <c r="L3" s="14">
        <f>Feuil1!K3</f>
        <v>0</v>
      </c>
      <c r="M3" s="14">
        <f>Feuil1!L3</f>
        <v>0</v>
      </c>
      <c r="N3" s="14">
        <f>Feuil1!M3</f>
        <v>0</v>
      </c>
      <c r="O3" s="14">
        <f>Feuil1!N3</f>
        <v>0</v>
      </c>
      <c r="P3" s="14">
        <f>Feuil1!O3</f>
        <v>0</v>
      </c>
      <c r="Q3" s="14">
        <f>Feuil1!P3</f>
        <v>0</v>
      </c>
      <c r="R3" s="14">
        <f>Feuil1!Q3</f>
        <v>0</v>
      </c>
      <c r="S3" s="14">
        <f>Feuil1!R3</f>
        <v>0</v>
      </c>
      <c r="T3" s="14">
        <f>Feuil1!S3</f>
        <v>0</v>
      </c>
      <c r="U3" s="56"/>
      <c r="V3" s="56"/>
      <c r="W3" s="56"/>
      <c r="X3" s="56"/>
      <c r="Y3" s="56"/>
      <c r="Z3" s="56"/>
    </row>
    <row r="4" spans="1:86" ht="30.6" customHeight="1" x14ac:dyDescent="0.25">
      <c r="A4" s="14">
        <v>1</v>
      </c>
      <c r="B4" s="14" t="str">
        <f>Feuil1!A4</f>
        <v>Classe_2</v>
      </c>
      <c r="C4" s="14">
        <f>Feuil1!B4</f>
        <v>0</v>
      </c>
      <c r="D4" s="14" t="str">
        <f>Feuil1!C4</f>
        <v>A</v>
      </c>
      <c r="E4" s="14" t="str">
        <f>Feuil1!D4</f>
        <v>2</v>
      </c>
      <c r="F4" s="14">
        <f>Feuil1!E4</f>
        <v>0</v>
      </c>
      <c r="G4" s="14">
        <f>Feuil1!F4</f>
        <v>0</v>
      </c>
      <c r="H4" s="14">
        <f>Feuil1!G4</f>
        <v>5</v>
      </c>
      <c r="I4" s="14">
        <f>Feuil1!H4</f>
        <v>4</v>
      </c>
      <c r="J4" s="14">
        <f>Feuil1!I4</f>
        <v>0</v>
      </c>
      <c r="K4" s="14">
        <f>Feuil1!J4</f>
        <v>0</v>
      </c>
      <c r="L4" s="14">
        <f>Feuil1!K4</f>
        <v>0</v>
      </c>
      <c r="M4" s="14">
        <f>Feuil1!L4</f>
        <v>0</v>
      </c>
      <c r="N4" s="14">
        <f>Feuil1!M4</f>
        <v>0</v>
      </c>
      <c r="O4" s="14">
        <f>Feuil1!N4</f>
        <v>0</v>
      </c>
      <c r="P4" s="14">
        <f>Feuil1!O4</f>
        <v>0</v>
      </c>
      <c r="Q4" s="14">
        <f>Feuil1!P4</f>
        <v>0</v>
      </c>
      <c r="R4" s="14">
        <f>Feuil1!Q4</f>
        <v>0</v>
      </c>
      <c r="S4" s="14">
        <f>Feuil1!R4</f>
        <v>0</v>
      </c>
      <c r="T4" s="14">
        <f>Feuil1!S4</f>
        <v>0</v>
      </c>
      <c r="U4" s="56"/>
      <c r="V4" s="56"/>
      <c r="W4" s="56"/>
      <c r="X4" s="56"/>
      <c r="Y4" s="56"/>
      <c r="Z4" s="56"/>
    </row>
    <row r="5" spans="1:86" ht="30.6" customHeight="1" x14ac:dyDescent="0.25">
      <c r="A5" s="14">
        <v>1</v>
      </c>
      <c r="B5" s="14" t="str">
        <f>Feuil1!A5</f>
        <v>Classe_2</v>
      </c>
      <c r="C5" s="14" t="str">
        <f>Feuil1!B5</f>
        <v>Elève 2</v>
      </c>
      <c r="D5" s="14" t="str">
        <f>Feuil1!C5</f>
        <v>B</v>
      </c>
      <c r="E5" s="14" t="str">
        <f>Feuil1!D5</f>
        <v>4</v>
      </c>
      <c r="F5" s="14">
        <f>Feuil1!E5</f>
        <v>3</v>
      </c>
      <c r="G5" s="14">
        <f>Feuil1!F5</f>
        <v>0</v>
      </c>
      <c r="H5" s="14">
        <f>Feuil1!G5</f>
        <v>8</v>
      </c>
      <c r="I5" s="14">
        <f>Feuil1!H5</f>
        <v>5</v>
      </c>
      <c r="J5" s="14">
        <f>Feuil1!I5</f>
        <v>0</v>
      </c>
      <c r="K5" s="14">
        <f>Feuil1!J5</f>
        <v>0</v>
      </c>
      <c r="L5" s="14">
        <f>Feuil1!K5</f>
        <v>0</v>
      </c>
      <c r="M5" s="14">
        <f>Feuil1!L5</f>
        <v>0</v>
      </c>
      <c r="N5" s="14">
        <f>Feuil1!M5</f>
        <v>0</v>
      </c>
      <c r="O5" s="14">
        <f>Feuil1!N5</f>
        <v>0</v>
      </c>
      <c r="P5" s="14">
        <f>Feuil1!O5</f>
        <v>0</v>
      </c>
      <c r="Q5" s="14">
        <f>Feuil1!P5</f>
        <v>0</v>
      </c>
      <c r="R5" s="14">
        <f>Feuil1!Q5</f>
        <v>0</v>
      </c>
      <c r="S5" s="14">
        <f>Feuil1!R5</f>
        <v>0</v>
      </c>
      <c r="T5" s="14">
        <f>Feuil1!S5</f>
        <v>0</v>
      </c>
      <c r="U5" s="56"/>
      <c r="V5" s="56"/>
      <c r="W5" s="56"/>
      <c r="X5" s="56"/>
      <c r="Y5" s="56"/>
      <c r="Z5" s="56"/>
    </row>
    <row r="6" spans="1:86" ht="30.6" customHeight="1" x14ac:dyDescent="0.25">
      <c r="A6" s="14">
        <v>1</v>
      </c>
      <c r="B6" s="14" t="str">
        <f>Feuil1!A6</f>
        <v>Classe_2</v>
      </c>
      <c r="C6" s="14" t="str">
        <f>Feuil1!B6</f>
        <v>Elève 6</v>
      </c>
      <c r="D6" s="14" t="str">
        <f>Feuil1!C6</f>
        <v>B</v>
      </c>
      <c r="E6" s="14" t="str">
        <f>Feuil1!D6</f>
        <v>4</v>
      </c>
      <c r="F6" s="14">
        <f>Feuil1!E6</f>
        <v>3</v>
      </c>
      <c r="G6" s="14">
        <f>Feuil1!F6</f>
        <v>0</v>
      </c>
      <c r="H6" s="14">
        <f>Feuil1!G6</f>
        <v>8</v>
      </c>
      <c r="I6" s="14">
        <f>Feuil1!H6</f>
        <v>5</v>
      </c>
      <c r="J6" s="14">
        <f>Feuil1!I6</f>
        <v>0</v>
      </c>
      <c r="K6" s="14">
        <f>Feuil1!J6</f>
        <v>0</v>
      </c>
      <c r="L6" s="14">
        <f>Feuil1!K6</f>
        <v>0</v>
      </c>
      <c r="M6" s="14">
        <f>Feuil1!L6</f>
        <v>0</v>
      </c>
      <c r="N6" s="14">
        <f>Feuil1!M6</f>
        <v>0</v>
      </c>
      <c r="O6" s="14">
        <f>Feuil1!N6</f>
        <v>0</v>
      </c>
      <c r="P6" s="14">
        <f>Feuil1!O6</f>
        <v>0</v>
      </c>
      <c r="Q6" s="14">
        <f>Feuil1!P6</f>
        <v>0</v>
      </c>
      <c r="R6" s="14">
        <f>Feuil1!Q6</f>
        <v>0</v>
      </c>
      <c r="S6" s="14">
        <f>Feuil1!R6</f>
        <v>0</v>
      </c>
      <c r="T6" s="14">
        <f>Feuil1!S6</f>
        <v>0</v>
      </c>
    </row>
    <row r="7" spans="1:86" ht="30.6" customHeight="1" x14ac:dyDescent="0.25">
      <c r="A7" s="14">
        <v>1</v>
      </c>
      <c r="B7" s="14" t="str">
        <f>Feuil1!A7</f>
        <v>Classe_2</v>
      </c>
      <c r="C7" s="14">
        <f>Feuil1!B7</f>
        <v>0</v>
      </c>
      <c r="D7" s="14" t="str">
        <f>Feuil1!C7</f>
        <v>B</v>
      </c>
      <c r="E7" s="14" t="str">
        <f>Feuil1!D7</f>
        <v>4</v>
      </c>
      <c r="F7" s="14">
        <f>Feuil1!E7</f>
        <v>3</v>
      </c>
      <c r="G7" s="14">
        <f>Feuil1!F7</f>
        <v>0</v>
      </c>
      <c r="H7" s="14">
        <f>Feuil1!G7</f>
        <v>8</v>
      </c>
      <c r="I7" s="14">
        <f>Feuil1!H7</f>
        <v>5</v>
      </c>
      <c r="J7" s="14">
        <f>Feuil1!I7</f>
        <v>0</v>
      </c>
      <c r="K7" s="14">
        <f>Feuil1!J7</f>
        <v>0</v>
      </c>
      <c r="L7" s="14">
        <f>Feuil1!K7</f>
        <v>0</v>
      </c>
      <c r="M7" s="14">
        <f>Feuil1!L7</f>
        <v>0</v>
      </c>
      <c r="N7" s="14">
        <f>Feuil1!M7</f>
        <v>0</v>
      </c>
      <c r="O7" s="14">
        <f>Feuil1!N7</f>
        <v>0</v>
      </c>
      <c r="P7" s="14">
        <f>Feuil1!O7</f>
        <v>0</v>
      </c>
      <c r="Q7" s="14">
        <f>Feuil1!P7</f>
        <v>0</v>
      </c>
      <c r="R7" s="14">
        <f>Feuil1!Q7</f>
        <v>0</v>
      </c>
      <c r="S7" s="14">
        <f>Feuil1!R7</f>
        <v>0</v>
      </c>
      <c r="T7" s="14">
        <f>Feuil1!S7</f>
        <v>0</v>
      </c>
    </row>
    <row r="8" spans="1:86" ht="30.6" customHeight="1" x14ac:dyDescent="0.25">
      <c r="A8" s="5">
        <v>2</v>
      </c>
      <c r="B8" s="5" t="str">
        <f>Feuil2!A2</f>
        <v>LIG_3e</v>
      </c>
      <c r="C8" s="5" t="str">
        <f>Feuil2!B2</f>
        <v>DIEUMEGARD Marie</v>
      </c>
      <c r="D8" s="5" t="str">
        <f>Feuil2!C2</f>
        <v>B</v>
      </c>
      <c r="E8" s="5" t="str">
        <f>Feuil2!D2</f>
        <v>3</v>
      </c>
      <c r="F8" s="5">
        <f>Feuil2!E2</f>
        <v>2</v>
      </c>
      <c r="G8" s="5">
        <f>Feuil2!F2</f>
        <v>0</v>
      </c>
      <c r="H8" s="5">
        <f>Feuil2!G2</f>
        <v>10</v>
      </c>
      <c r="I8" s="5">
        <f>Feuil2!H2</f>
        <v>9</v>
      </c>
      <c r="J8" s="5">
        <f>Feuil2!I2</f>
        <v>1</v>
      </c>
      <c r="K8" s="5">
        <f>Feuil2!J2</f>
        <v>0</v>
      </c>
      <c r="L8" s="5">
        <f>Feuil2!K2</f>
        <v>0</v>
      </c>
      <c r="M8" s="5">
        <f>Feuil2!L2</f>
        <v>0</v>
      </c>
      <c r="N8" s="5">
        <f>Feuil2!M2</f>
        <v>0</v>
      </c>
      <c r="O8" s="5">
        <f>Feuil2!N2</f>
        <v>0</v>
      </c>
      <c r="P8" s="5">
        <f>Feuil2!O2</f>
        <v>0</v>
      </c>
      <c r="Q8" s="5">
        <f>Feuil2!P2</f>
        <v>0</v>
      </c>
      <c r="R8" s="5">
        <f>Feuil2!Q2</f>
        <v>0</v>
      </c>
      <c r="S8" s="5">
        <f>Feuil2!R2</f>
        <v>0</v>
      </c>
      <c r="T8" s="5">
        <f>Feuil2!S2</f>
        <v>0</v>
      </c>
    </row>
    <row r="9" spans="1:86" ht="30.6" customHeight="1" x14ac:dyDescent="0.25">
      <c r="A9" s="5">
        <v>2</v>
      </c>
      <c r="B9" s="5" t="str">
        <f>Feuil2!A3</f>
        <v>LIG_3e</v>
      </c>
      <c r="C9" s="5" t="str">
        <f>Feuil2!B3</f>
        <v>DOUIT--CAJAT Enora</v>
      </c>
      <c r="D9" s="5" t="str">
        <f>Feuil2!C3</f>
        <v>B</v>
      </c>
      <c r="E9" s="5" t="str">
        <f>Feuil2!D3</f>
        <v>3</v>
      </c>
      <c r="F9" s="5">
        <f>Feuil2!E3</f>
        <v>2</v>
      </c>
      <c r="G9" s="5">
        <f>Feuil2!F3</f>
        <v>0</v>
      </c>
      <c r="H9" s="5">
        <f>Feuil2!G3</f>
        <v>10</v>
      </c>
      <c r="I9" s="5">
        <f>Feuil2!H3</f>
        <v>9</v>
      </c>
      <c r="J9" s="5">
        <f>Feuil2!I3</f>
        <v>1</v>
      </c>
      <c r="K9" s="5">
        <f>Feuil2!J3</f>
        <v>0</v>
      </c>
      <c r="L9" s="5">
        <f>Feuil2!K3</f>
        <v>0</v>
      </c>
      <c r="M9" s="5">
        <f>Feuil2!L3</f>
        <v>0</v>
      </c>
      <c r="N9" s="5">
        <f>Feuil2!M3</f>
        <v>0</v>
      </c>
      <c r="O9" s="5">
        <f>Feuil2!N3</f>
        <v>0</v>
      </c>
      <c r="P9" s="5">
        <f>Feuil2!O3</f>
        <v>0</v>
      </c>
      <c r="Q9" s="5">
        <f>Feuil2!P3</f>
        <v>0</v>
      </c>
      <c r="R9" s="5">
        <f>Feuil2!Q3</f>
        <v>0</v>
      </c>
      <c r="S9" s="5">
        <f>Feuil2!R3</f>
        <v>0</v>
      </c>
      <c r="T9" s="5">
        <f>Feuil2!S3</f>
        <v>0</v>
      </c>
    </row>
    <row r="10" spans="1:86" ht="30.6" customHeight="1" x14ac:dyDescent="0.25">
      <c r="A10" s="5">
        <v>2</v>
      </c>
      <c r="B10" s="5" t="str">
        <f>Feuil2!A4</f>
        <v>LIG_3e</v>
      </c>
      <c r="C10" s="5">
        <f>Feuil2!B4</f>
        <v>0</v>
      </c>
      <c r="D10" s="5" t="str">
        <f>Feuil2!C4</f>
        <v>B</v>
      </c>
      <c r="E10" s="5" t="str">
        <f>Feuil2!D4</f>
        <v>3</v>
      </c>
      <c r="F10" s="5">
        <f>Feuil2!E4</f>
        <v>2</v>
      </c>
      <c r="G10" s="5">
        <f>Feuil2!F4</f>
        <v>0</v>
      </c>
      <c r="H10" s="5">
        <f>Feuil2!G4</f>
        <v>10</v>
      </c>
      <c r="I10" s="5">
        <f>Feuil2!H4</f>
        <v>9</v>
      </c>
      <c r="J10" s="5">
        <f>Feuil2!I4</f>
        <v>1</v>
      </c>
      <c r="K10" s="5">
        <f>Feuil2!J4</f>
        <v>0</v>
      </c>
      <c r="L10" s="5">
        <f>Feuil2!K4</f>
        <v>0</v>
      </c>
      <c r="M10" s="5">
        <f>Feuil2!L4</f>
        <v>0</v>
      </c>
      <c r="N10" s="5">
        <f>Feuil2!M4</f>
        <v>0</v>
      </c>
      <c r="O10" s="5">
        <f>Feuil2!N4</f>
        <v>0</v>
      </c>
      <c r="P10" s="5">
        <f>Feuil2!O4</f>
        <v>0</v>
      </c>
      <c r="Q10" s="5">
        <f>Feuil2!P4</f>
        <v>0</v>
      </c>
      <c r="R10" s="5">
        <f>Feuil2!Q4</f>
        <v>0</v>
      </c>
      <c r="S10" s="5">
        <f>Feuil2!R4</f>
        <v>0</v>
      </c>
      <c r="T10" s="5">
        <f>Feuil2!S4</f>
        <v>0</v>
      </c>
    </row>
    <row r="11" spans="1:86" ht="30.6" customHeight="1" x14ac:dyDescent="0.25">
      <c r="A11" s="5">
        <v>2</v>
      </c>
      <c r="B11" s="5" t="str">
        <f>Feuil2!A5</f>
        <v>LIG_3e</v>
      </c>
      <c r="C11" s="5" t="str">
        <f>Feuil2!B5</f>
        <v>DELAVAL Emma</v>
      </c>
      <c r="D11" s="5" t="str">
        <f>Feuil2!C5</f>
        <v>A</v>
      </c>
      <c r="E11" s="5" t="str">
        <f>Feuil2!D5</f>
        <v>4</v>
      </c>
      <c r="F11" s="5">
        <f>Feuil2!E5</f>
        <v>3</v>
      </c>
      <c r="G11" s="5">
        <f>Feuil2!F5</f>
        <v>0</v>
      </c>
      <c r="H11" s="5">
        <f>Feuil2!G5</f>
        <v>13</v>
      </c>
      <c r="I11" s="5">
        <f>Feuil2!H5</f>
        <v>5</v>
      </c>
      <c r="J11" s="5">
        <f>Feuil2!I5</f>
        <v>0</v>
      </c>
      <c r="K11" s="5">
        <f>Feuil2!J5</f>
        <v>0</v>
      </c>
      <c r="L11" s="5">
        <f>Feuil2!K5</f>
        <v>0</v>
      </c>
      <c r="M11" s="5">
        <f>Feuil2!L5</f>
        <v>0</v>
      </c>
      <c r="N11" s="5">
        <f>Feuil2!M5</f>
        <v>0</v>
      </c>
      <c r="O11" s="5">
        <f>Feuil2!N5</f>
        <v>0</v>
      </c>
      <c r="P11" s="5">
        <f>Feuil2!O5</f>
        <v>0</v>
      </c>
      <c r="Q11" s="5">
        <f>Feuil2!P5</f>
        <v>0</v>
      </c>
      <c r="R11" s="5">
        <f>Feuil2!Q5</f>
        <v>0</v>
      </c>
      <c r="S11" s="5">
        <f>Feuil2!R5</f>
        <v>0</v>
      </c>
      <c r="T11" s="5">
        <f>Feuil2!S5</f>
        <v>0</v>
      </c>
    </row>
    <row r="12" spans="1:86" ht="30.6" customHeight="1" x14ac:dyDescent="0.25">
      <c r="A12" s="5">
        <v>2</v>
      </c>
      <c r="B12" s="5" t="str">
        <f>Feuil2!A6</f>
        <v>LIG_3e</v>
      </c>
      <c r="C12" s="5" t="str">
        <f>Feuil2!B6</f>
        <v>DOURTHE Célia</v>
      </c>
      <c r="D12" s="5" t="str">
        <f>Feuil2!C6</f>
        <v>A</v>
      </c>
      <c r="E12" s="5" t="str">
        <f>Feuil2!D6</f>
        <v>4</v>
      </c>
      <c r="F12" s="5">
        <f>Feuil2!E6</f>
        <v>3</v>
      </c>
      <c r="G12" s="5">
        <f>Feuil2!F6</f>
        <v>0</v>
      </c>
      <c r="H12" s="5">
        <f>Feuil2!G6</f>
        <v>13</v>
      </c>
      <c r="I12" s="5">
        <f>Feuil2!H6</f>
        <v>5</v>
      </c>
      <c r="J12" s="5">
        <f>Feuil2!I6</f>
        <v>0</v>
      </c>
      <c r="K12" s="5">
        <f>Feuil2!J6</f>
        <v>0</v>
      </c>
      <c r="L12" s="5">
        <f>Feuil2!K6</f>
        <v>0</v>
      </c>
      <c r="M12" s="5">
        <f>Feuil2!L6</f>
        <v>0</v>
      </c>
      <c r="N12" s="5">
        <f>Feuil2!M6</f>
        <v>0</v>
      </c>
      <c r="O12" s="5">
        <f>Feuil2!N6</f>
        <v>0</v>
      </c>
      <c r="P12" s="5">
        <f>Feuil2!O6</f>
        <v>0</v>
      </c>
      <c r="Q12" s="5">
        <f>Feuil2!P6</f>
        <v>0</v>
      </c>
      <c r="R12" s="5">
        <f>Feuil2!Q6</f>
        <v>0</v>
      </c>
      <c r="S12" s="5">
        <f>Feuil2!R6</f>
        <v>0</v>
      </c>
      <c r="T12" s="5">
        <f>Feuil2!S6</f>
        <v>0</v>
      </c>
    </row>
    <row r="13" spans="1:86" ht="30.6" customHeight="1" x14ac:dyDescent="0.25">
      <c r="A13" s="5">
        <v>2</v>
      </c>
      <c r="B13" s="5" t="str">
        <f>Feuil2!A7</f>
        <v>LIG_3e</v>
      </c>
      <c r="C13" s="5">
        <f>Feuil2!B7</f>
        <v>0</v>
      </c>
      <c r="D13" s="5" t="str">
        <f>Feuil2!C7</f>
        <v>A</v>
      </c>
      <c r="E13" s="5" t="str">
        <f>Feuil2!D7</f>
        <v>4</v>
      </c>
      <c r="F13" s="5">
        <f>Feuil2!E7</f>
        <v>3</v>
      </c>
      <c r="G13" s="5">
        <f>Feuil2!F7</f>
        <v>0</v>
      </c>
      <c r="H13" s="5">
        <f>Feuil2!G7</f>
        <v>13</v>
      </c>
      <c r="I13" s="5">
        <f>Feuil2!H7</f>
        <v>5</v>
      </c>
      <c r="J13" s="5">
        <f>Feuil2!I7</f>
        <v>0</v>
      </c>
      <c r="K13" s="5">
        <f>Feuil2!J7</f>
        <v>0</v>
      </c>
      <c r="L13" s="5">
        <f>Feuil2!K7</f>
        <v>0</v>
      </c>
      <c r="M13" s="5">
        <f>Feuil2!L7</f>
        <v>0</v>
      </c>
      <c r="N13" s="5">
        <f>Feuil2!M7</f>
        <v>0</v>
      </c>
      <c r="O13" s="5">
        <f>Feuil2!N7</f>
        <v>0</v>
      </c>
      <c r="P13" s="5">
        <f>Feuil2!O7</f>
        <v>0</v>
      </c>
      <c r="Q13" s="5">
        <f>Feuil2!P7</f>
        <v>0</v>
      </c>
      <c r="R13" s="5">
        <f>Feuil2!Q7</f>
        <v>0</v>
      </c>
      <c r="S13" s="5">
        <f>Feuil2!R7</f>
        <v>0</v>
      </c>
      <c r="T13" s="5">
        <f>Feuil2!S7</f>
        <v>0</v>
      </c>
    </row>
    <row r="14" spans="1:86" ht="30.6" customHeight="1" x14ac:dyDescent="0.25">
      <c r="A14" s="4">
        <v>3</v>
      </c>
      <c r="B14" s="4" t="str">
        <f>Feuil3!A2</f>
        <v>LIG_3e</v>
      </c>
      <c r="C14" s="4" t="str">
        <f>Feuil3!B2</f>
        <v>DUBREUIL Sarah</v>
      </c>
      <c r="D14" s="4" t="str">
        <f>Feuil3!C2</f>
        <v>B</v>
      </c>
      <c r="E14" s="4" t="str">
        <f>Feuil3!D2</f>
        <v>1</v>
      </c>
      <c r="F14" s="4">
        <f>Feuil3!E2</f>
        <v>3</v>
      </c>
      <c r="G14" s="4">
        <f>Feuil3!F2</f>
        <v>0</v>
      </c>
      <c r="H14" s="4">
        <f>Feuil3!G2</f>
        <v>7</v>
      </c>
      <c r="I14" s="4">
        <f>Feuil3!H2</f>
        <v>7</v>
      </c>
      <c r="J14" s="4">
        <f>Feuil3!I2</f>
        <v>6</v>
      </c>
      <c r="K14" s="4">
        <f>Feuil3!J2</f>
        <v>0</v>
      </c>
      <c r="L14" s="4">
        <f>Feuil3!K2</f>
        <v>0</v>
      </c>
      <c r="M14" s="4">
        <f>Feuil3!L2</f>
        <v>0</v>
      </c>
      <c r="N14" s="4">
        <f>Feuil3!M2</f>
        <v>0</v>
      </c>
      <c r="O14" s="4">
        <f>Feuil3!N2</f>
        <v>0</v>
      </c>
      <c r="P14" s="4">
        <f>Feuil3!O2</f>
        <v>0</v>
      </c>
      <c r="Q14" s="4">
        <f>Feuil3!P2</f>
        <v>0</v>
      </c>
      <c r="R14" s="4">
        <f>Feuil3!Q2</f>
        <v>0</v>
      </c>
      <c r="S14" s="4">
        <f>Feuil3!R2</f>
        <v>0</v>
      </c>
      <c r="T14" s="4">
        <f>Feuil3!S2</f>
        <v>0</v>
      </c>
    </row>
    <row r="15" spans="1:86" ht="30.6" customHeight="1" x14ac:dyDescent="0.25">
      <c r="A15" s="4">
        <v>3</v>
      </c>
      <c r="B15" s="4" t="str">
        <f>Feuil3!A3</f>
        <v>LIG_3e</v>
      </c>
      <c r="C15" s="4" t="str">
        <f>Feuil3!B3</f>
        <v>FORVARIN Paul</v>
      </c>
      <c r="D15" s="4" t="str">
        <f>Feuil3!C3</f>
        <v>B</v>
      </c>
      <c r="E15" s="4" t="str">
        <f>Feuil3!D3</f>
        <v>1</v>
      </c>
      <c r="F15" s="4">
        <f>Feuil3!E3</f>
        <v>3</v>
      </c>
      <c r="G15" s="4">
        <f>Feuil3!F3</f>
        <v>0</v>
      </c>
      <c r="H15" s="4">
        <f>Feuil3!G3</f>
        <v>7</v>
      </c>
      <c r="I15" s="4">
        <f>Feuil3!H3</f>
        <v>7</v>
      </c>
      <c r="J15" s="4">
        <f>Feuil3!I3</f>
        <v>6</v>
      </c>
      <c r="K15" s="4">
        <f>Feuil3!J3</f>
        <v>0</v>
      </c>
      <c r="L15" s="4">
        <f>Feuil3!K3</f>
        <v>0</v>
      </c>
      <c r="M15" s="4">
        <f>Feuil3!L3</f>
        <v>0</v>
      </c>
      <c r="N15" s="4">
        <f>Feuil3!M3</f>
        <v>0</v>
      </c>
      <c r="O15" s="4">
        <f>Feuil3!N3</f>
        <v>0</v>
      </c>
      <c r="P15" s="4">
        <f>Feuil3!O3</f>
        <v>0</v>
      </c>
      <c r="Q15" s="4">
        <f>Feuil3!P3</f>
        <v>0</v>
      </c>
      <c r="R15" s="4">
        <f>Feuil3!Q3</f>
        <v>0</v>
      </c>
      <c r="S15" s="4">
        <f>Feuil3!R3</f>
        <v>0</v>
      </c>
      <c r="T15" s="4">
        <f>Feuil3!S3</f>
        <v>0</v>
      </c>
    </row>
    <row r="16" spans="1:86" ht="30.6" customHeight="1" x14ac:dyDescent="0.25">
      <c r="A16" s="4">
        <v>3</v>
      </c>
      <c r="B16" s="4" t="str">
        <f>Feuil3!A4</f>
        <v>LIG_3e</v>
      </c>
      <c r="C16" s="4" t="str">
        <f>Feuil3!B4</f>
        <v>FOUCAUD Louna</v>
      </c>
      <c r="D16" s="4" t="str">
        <f>Feuil3!C4</f>
        <v>B</v>
      </c>
      <c r="E16" s="4" t="str">
        <f>Feuil3!D4</f>
        <v>1</v>
      </c>
      <c r="F16" s="4">
        <f>Feuil3!E4</f>
        <v>3</v>
      </c>
      <c r="G16" s="4">
        <f>Feuil3!F4</f>
        <v>0</v>
      </c>
      <c r="H16" s="4">
        <f>Feuil3!G4</f>
        <v>7</v>
      </c>
      <c r="I16" s="4">
        <f>Feuil3!H4</f>
        <v>7</v>
      </c>
      <c r="J16" s="4">
        <f>Feuil3!I4</f>
        <v>6</v>
      </c>
      <c r="K16" s="4">
        <f>Feuil3!J4</f>
        <v>0</v>
      </c>
      <c r="L16" s="4">
        <f>Feuil3!K4</f>
        <v>0</v>
      </c>
      <c r="M16" s="4">
        <f>Feuil3!L4</f>
        <v>0</v>
      </c>
      <c r="N16" s="4">
        <f>Feuil3!M4</f>
        <v>0</v>
      </c>
      <c r="O16" s="4">
        <f>Feuil3!N4</f>
        <v>0</v>
      </c>
      <c r="P16" s="4">
        <f>Feuil3!O4</f>
        <v>0</v>
      </c>
      <c r="Q16" s="4">
        <f>Feuil3!P4</f>
        <v>0</v>
      </c>
      <c r="R16" s="4">
        <f>Feuil3!Q4</f>
        <v>0</v>
      </c>
      <c r="S16" s="4">
        <f>Feuil3!R4</f>
        <v>0</v>
      </c>
      <c r="T16" s="4">
        <f>Feuil3!S4</f>
        <v>0</v>
      </c>
    </row>
    <row r="17" spans="1:20" ht="30.6" customHeight="1" x14ac:dyDescent="0.25">
      <c r="A17" s="4">
        <v>3</v>
      </c>
      <c r="B17" s="4" t="str">
        <f>Feuil3!A5</f>
        <v>LIG_3e</v>
      </c>
      <c r="C17" s="4" t="str">
        <f>Feuil3!B5</f>
        <v>MONTAMAT Louis</v>
      </c>
      <c r="D17" s="4" t="str">
        <f>Feuil3!C5</f>
        <v>A</v>
      </c>
      <c r="E17" s="4" t="str">
        <f>Feuil3!D5</f>
        <v>3</v>
      </c>
      <c r="F17" s="4">
        <f>Feuil3!E5</f>
        <v>2</v>
      </c>
      <c r="G17" s="4">
        <f>Feuil3!F5</f>
        <v>0</v>
      </c>
      <c r="H17" s="4">
        <f>Feuil3!G5</f>
        <v>6</v>
      </c>
      <c r="I17" s="4">
        <f>Feuil3!H5</f>
        <v>6</v>
      </c>
      <c r="J17" s="4">
        <f>Feuil3!I5</f>
        <v>6</v>
      </c>
      <c r="K17" s="4">
        <f>Feuil3!J5</f>
        <v>0</v>
      </c>
      <c r="L17" s="4">
        <f>Feuil3!K5</f>
        <v>0</v>
      </c>
      <c r="M17" s="4">
        <f>Feuil3!L5</f>
        <v>0</v>
      </c>
      <c r="N17" s="4">
        <f>Feuil3!M5</f>
        <v>0</v>
      </c>
      <c r="O17" s="4">
        <f>Feuil3!N5</f>
        <v>0</v>
      </c>
      <c r="P17" s="4">
        <f>Feuil3!O5</f>
        <v>0</v>
      </c>
      <c r="Q17" s="4">
        <f>Feuil3!P5</f>
        <v>0</v>
      </c>
      <c r="R17" s="4">
        <f>Feuil3!Q5</f>
        <v>0</v>
      </c>
      <c r="S17" s="4">
        <f>Feuil3!R5</f>
        <v>0</v>
      </c>
      <c r="T17" s="4">
        <f>Feuil3!S5</f>
        <v>0</v>
      </c>
    </row>
    <row r="18" spans="1:20" ht="30.6" customHeight="1" x14ac:dyDescent="0.25">
      <c r="A18" s="4">
        <v>3</v>
      </c>
      <c r="B18" s="4" t="str">
        <f>Feuil3!A6</f>
        <v>LIG_3e</v>
      </c>
      <c r="C18" s="4" t="str">
        <f>Feuil3!B6</f>
        <v>MERCIER Eloise</v>
      </c>
      <c r="D18" s="4" t="str">
        <f>Feuil3!C6</f>
        <v>A</v>
      </c>
      <c r="E18" s="4" t="str">
        <f>Feuil3!D6</f>
        <v>3</v>
      </c>
      <c r="F18" s="4">
        <f>Feuil3!E6</f>
        <v>2</v>
      </c>
      <c r="G18" s="4">
        <f>Feuil3!F6</f>
        <v>0</v>
      </c>
      <c r="H18" s="4">
        <f>Feuil3!G6</f>
        <v>6</v>
      </c>
      <c r="I18" s="4">
        <f>Feuil3!H6</f>
        <v>6</v>
      </c>
      <c r="J18" s="4">
        <f>Feuil3!I6</f>
        <v>6</v>
      </c>
      <c r="K18" s="4">
        <f>Feuil3!J6</f>
        <v>0</v>
      </c>
      <c r="L18" s="4">
        <f>Feuil3!K6</f>
        <v>0</v>
      </c>
      <c r="M18" s="4">
        <f>Feuil3!L6</f>
        <v>0</v>
      </c>
      <c r="N18" s="4">
        <f>Feuil3!M6</f>
        <v>0</v>
      </c>
      <c r="O18" s="4">
        <f>Feuil3!N6</f>
        <v>0</v>
      </c>
      <c r="P18" s="4">
        <f>Feuil3!O6</f>
        <v>0</v>
      </c>
      <c r="Q18" s="4">
        <f>Feuil3!P6</f>
        <v>0</v>
      </c>
      <c r="R18" s="4">
        <f>Feuil3!Q6</f>
        <v>0</v>
      </c>
      <c r="S18" s="4">
        <f>Feuil3!R6</f>
        <v>0</v>
      </c>
      <c r="T18" s="4">
        <f>Feuil3!S6</f>
        <v>0</v>
      </c>
    </row>
    <row r="19" spans="1:20" ht="30.6" customHeight="1" x14ac:dyDescent="0.25">
      <c r="A19" s="4">
        <v>3</v>
      </c>
      <c r="B19" s="4" t="str">
        <f>Feuil3!A7</f>
        <v>LIG_3e</v>
      </c>
      <c r="C19" s="4" t="str">
        <f>Feuil3!B7</f>
        <v>LUCAS-DURAND Mattys</v>
      </c>
      <c r="D19" s="4" t="str">
        <f>Feuil3!C7</f>
        <v>A</v>
      </c>
      <c r="E19" s="4" t="str">
        <f>Feuil3!D7</f>
        <v>3</v>
      </c>
      <c r="F19" s="4">
        <f>Feuil3!E7</f>
        <v>2</v>
      </c>
      <c r="G19" s="4">
        <f>Feuil3!F7</f>
        <v>0</v>
      </c>
      <c r="H19" s="4">
        <f>Feuil3!G7</f>
        <v>6</v>
      </c>
      <c r="I19" s="4">
        <f>Feuil3!H7</f>
        <v>6</v>
      </c>
      <c r="J19" s="4">
        <f>Feuil3!I7</f>
        <v>6</v>
      </c>
      <c r="K19" s="4">
        <f>Feuil3!J7</f>
        <v>0</v>
      </c>
      <c r="L19" s="4">
        <f>Feuil3!K7</f>
        <v>0</v>
      </c>
      <c r="M19" s="4">
        <f>Feuil3!L7</f>
        <v>0</v>
      </c>
      <c r="N19" s="4">
        <f>Feuil3!M7</f>
        <v>0</v>
      </c>
      <c r="O19" s="4">
        <f>Feuil3!N7</f>
        <v>0</v>
      </c>
      <c r="P19" s="4">
        <f>Feuil3!O7</f>
        <v>0</v>
      </c>
      <c r="Q19" s="4">
        <f>Feuil3!P7</f>
        <v>0</v>
      </c>
      <c r="R19" s="4">
        <f>Feuil3!Q7</f>
        <v>0</v>
      </c>
      <c r="S19" s="4">
        <f>Feuil3!R7</f>
        <v>0</v>
      </c>
      <c r="T19" s="4">
        <f>Feuil3!S7</f>
        <v>0</v>
      </c>
    </row>
    <row r="20" spans="1:20" ht="30.6" customHeight="1" x14ac:dyDescent="0.25">
      <c r="A20" s="5">
        <v>4</v>
      </c>
      <c r="B20" s="5" t="str">
        <f>Feuil4!A2</f>
        <v>LIG_3e</v>
      </c>
      <c r="C20" s="5" t="str">
        <f>Feuil4!B2</f>
        <v>ANTELME Albin</v>
      </c>
      <c r="D20" s="5" t="str">
        <f>Feuil4!C2</f>
        <v>A</v>
      </c>
      <c r="E20" s="5" t="str">
        <f>Feuil4!D2</f>
        <v>2</v>
      </c>
      <c r="F20" s="5">
        <f>Feuil4!E2</f>
        <v>0</v>
      </c>
      <c r="G20" s="5">
        <f>Feuil4!F2</f>
        <v>0</v>
      </c>
      <c r="H20" s="5">
        <f>Feuil4!G2</f>
        <v>5</v>
      </c>
      <c r="I20" s="5">
        <f>Feuil4!H2</f>
        <v>4</v>
      </c>
      <c r="J20" s="5">
        <f>Feuil4!I2</f>
        <v>0</v>
      </c>
      <c r="K20" s="5">
        <f>Feuil4!J2</f>
        <v>0</v>
      </c>
      <c r="L20" s="5">
        <f>Feuil4!K2</f>
        <v>0</v>
      </c>
      <c r="M20" s="5">
        <f>Feuil4!L2</f>
        <v>0</v>
      </c>
      <c r="N20" s="5">
        <f>Feuil4!M2</f>
        <v>0</v>
      </c>
      <c r="O20" s="5">
        <f>Feuil4!N2</f>
        <v>0</v>
      </c>
      <c r="P20" s="5">
        <f>Feuil4!O2</f>
        <v>0</v>
      </c>
      <c r="Q20" s="5">
        <f>Feuil4!P2</f>
        <v>0</v>
      </c>
      <c r="R20" s="5">
        <f>Feuil4!Q2</f>
        <v>0</v>
      </c>
      <c r="S20" s="5">
        <f>Feuil4!R2</f>
        <v>0</v>
      </c>
      <c r="T20" s="5">
        <f>Feuil4!S2</f>
        <v>0</v>
      </c>
    </row>
    <row r="21" spans="1:20" ht="30.6" customHeight="1" x14ac:dyDescent="0.25">
      <c r="A21" s="5">
        <v>4</v>
      </c>
      <c r="B21" s="5" t="str">
        <f>Feuil4!A3</f>
        <v>LIG_3e</v>
      </c>
      <c r="C21" s="5" t="str">
        <f>Feuil4!B3</f>
        <v>AUBINEAU PRISSET Mathilde</v>
      </c>
      <c r="D21" s="5" t="str">
        <f>Feuil4!C3</f>
        <v>A</v>
      </c>
      <c r="E21" s="5" t="str">
        <f>Feuil4!D3</f>
        <v>2</v>
      </c>
      <c r="F21" s="5">
        <f>Feuil4!E3</f>
        <v>0</v>
      </c>
      <c r="G21" s="5">
        <f>Feuil4!F3</f>
        <v>0</v>
      </c>
      <c r="H21" s="5">
        <f>Feuil4!G3</f>
        <v>5</v>
      </c>
      <c r="I21" s="5">
        <f>Feuil4!H3</f>
        <v>4</v>
      </c>
      <c r="J21" s="5">
        <f>Feuil4!I3</f>
        <v>0</v>
      </c>
      <c r="K21" s="5">
        <f>Feuil4!J3</f>
        <v>0</v>
      </c>
      <c r="L21" s="5">
        <f>Feuil4!K3</f>
        <v>0</v>
      </c>
      <c r="M21" s="5">
        <f>Feuil4!L3</f>
        <v>0</v>
      </c>
      <c r="N21" s="5">
        <f>Feuil4!M3</f>
        <v>0</v>
      </c>
      <c r="O21" s="5">
        <f>Feuil4!N3</f>
        <v>0</v>
      </c>
      <c r="P21" s="5">
        <f>Feuil4!O3</f>
        <v>0</v>
      </c>
      <c r="Q21" s="5">
        <f>Feuil4!P3</f>
        <v>0</v>
      </c>
      <c r="R21" s="5">
        <f>Feuil4!Q3</f>
        <v>0</v>
      </c>
      <c r="S21" s="5">
        <f>Feuil4!R3</f>
        <v>0</v>
      </c>
      <c r="T21" s="5">
        <f>Feuil4!S3</f>
        <v>0</v>
      </c>
    </row>
    <row r="22" spans="1:20" ht="30.6" customHeight="1" x14ac:dyDescent="0.25">
      <c r="A22" s="5">
        <v>4</v>
      </c>
      <c r="B22" s="5" t="str">
        <f>Feuil4!A4</f>
        <v>LIG_3e</v>
      </c>
      <c r="C22" s="5">
        <f>Feuil4!B4</f>
        <v>0</v>
      </c>
      <c r="D22" s="5" t="str">
        <f>Feuil4!C4</f>
        <v>A</v>
      </c>
      <c r="E22" s="5" t="str">
        <f>Feuil4!D4</f>
        <v>2</v>
      </c>
      <c r="F22" s="5">
        <f>Feuil4!E4</f>
        <v>0</v>
      </c>
      <c r="G22" s="5">
        <f>Feuil4!F4</f>
        <v>0</v>
      </c>
      <c r="H22" s="5">
        <f>Feuil4!G4</f>
        <v>5</v>
      </c>
      <c r="I22" s="5">
        <f>Feuil4!H4</f>
        <v>4</v>
      </c>
      <c r="J22" s="5">
        <f>Feuil4!I4</f>
        <v>0</v>
      </c>
      <c r="K22" s="5">
        <f>Feuil4!J4</f>
        <v>0</v>
      </c>
      <c r="L22" s="5">
        <f>Feuil4!K4</f>
        <v>0</v>
      </c>
      <c r="M22" s="5">
        <f>Feuil4!L4</f>
        <v>0</v>
      </c>
      <c r="N22" s="5">
        <f>Feuil4!M4</f>
        <v>0</v>
      </c>
      <c r="O22" s="5">
        <f>Feuil4!N4</f>
        <v>0</v>
      </c>
      <c r="P22" s="5">
        <f>Feuil4!O4</f>
        <v>0</v>
      </c>
      <c r="Q22" s="5">
        <f>Feuil4!P4</f>
        <v>0</v>
      </c>
      <c r="R22" s="5">
        <f>Feuil4!Q4</f>
        <v>0</v>
      </c>
      <c r="S22" s="5">
        <f>Feuil4!R4</f>
        <v>0</v>
      </c>
      <c r="T22" s="5">
        <f>Feuil4!S4</f>
        <v>0</v>
      </c>
    </row>
    <row r="23" spans="1:20" ht="30.6" customHeight="1" x14ac:dyDescent="0.25">
      <c r="A23" s="5">
        <v>4</v>
      </c>
      <c r="B23" s="5" t="str">
        <f>Feuil4!A5</f>
        <v>LIG_3e</v>
      </c>
      <c r="C23" s="5" t="str">
        <f>Feuil4!B5</f>
        <v>BOURTHOUMIEU Elwann</v>
      </c>
      <c r="D23" s="5" t="str">
        <f>Feuil4!C5</f>
        <v>B</v>
      </c>
      <c r="E23" s="5" t="str">
        <f>Feuil4!D5</f>
        <v>4</v>
      </c>
      <c r="F23" s="5">
        <f>Feuil4!E5</f>
        <v>3</v>
      </c>
      <c r="G23" s="5">
        <f>Feuil4!F5</f>
        <v>0</v>
      </c>
      <c r="H23" s="5">
        <f>Feuil4!G5</f>
        <v>8</v>
      </c>
      <c r="I23" s="5">
        <f>Feuil4!H5</f>
        <v>5</v>
      </c>
      <c r="J23" s="5">
        <f>Feuil4!I5</f>
        <v>0</v>
      </c>
      <c r="K23" s="5">
        <f>Feuil4!J5</f>
        <v>0</v>
      </c>
      <c r="L23" s="5">
        <f>Feuil4!K5</f>
        <v>0</v>
      </c>
      <c r="M23" s="5">
        <f>Feuil4!L5</f>
        <v>0</v>
      </c>
      <c r="N23" s="5">
        <f>Feuil4!M5</f>
        <v>0</v>
      </c>
      <c r="O23" s="5">
        <f>Feuil4!N5</f>
        <v>0</v>
      </c>
      <c r="P23" s="5">
        <f>Feuil4!O5</f>
        <v>0</v>
      </c>
      <c r="Q23" s="5">
        <f>Feuil4!P5</f>
        <v>0</v>
      </c>
      <c r="R23" s="5">
        <f>Feuil4!Q5</f>
        <v>0</v>
      </c>
      <c r="S23" s="5">
        <f>Feuil4!R5</f>
        <v>0</v>
      </c>
      <c r="T23" s="5">
        <f>Feuil4!S5</f>
        <v>0</v>
      </c>
    </row>
    <row r="24" spans="1:20" ht="30.6" customHeight="1" x14ac:dyDescent="0.25">
      <c r="A24" s="5">
        <v>4</v>
      </c>
      <c r="B24" s="5" t="str">
        <f>Feuil4!A6</f>
        <v>LIG_3e</v>
      </c>
      <c r="C24" s="5" t="str">
        <f>Feuil4!B6</f>
        <v>CANTITEAU-PIEDNOIR Adélaïde</v>
      </c>
      <c r="D24" s="5" t="str">
        <f>Feuil4!C6</f>
        <v>B</v>
      </c>
      <c r="E24" s="5" t="str">
        <f>Feuil4!D6</f>
        <v>4</v>
      </c>
      <c r="F24" s="5">
        <f>Feuil4!E6</f>
        <v>3</v>
      </c>
      <c r="G24" s="5">
        <f>Feuil4!F6</f>
        <v>0</v>
      </c>
      <c r="H24" s="5">
        <f>Feuil4!G6</f>
        <v>8</v>
      </c>
      <c r="I24" s="5">
        <f>Feuil4!H6</f>
        <v>5</v>
      </c>
      <c r="J24" s="5">
        <f>Feuil4!I6</f>
        <v>0</v>
      </c>
      <c r="K24" s="5">
        <f>Feuil4!J6</f>
        <v>0</v>
      </c>
      <c r="L24" s="5">
        <f>Feuil4!K6</f>
        <v>0</v>
      </c>
      <c r="M24" s="5">
        <f>Feuil4!L6</f>
        <v>0</v>
      </c>
      <c r="N24" s="5">
        <f>Feuil4!M6</f>
        <v>0</v>
      </c>
      <c r="O24" s="5">
        <f>Feuil4!N6</f>
        <v>0</v>
      </c>
      <c r="P24" s="5">
        <f>Feuil4!O6</f>
        <v>0</v>
      </c>
      <c r="Q24" s="5">
        <f>Feuil4!P6</f>
        <v>0</v>
      </c>
      <c r="R24" s="5">
        <f>Feuil4!Q6</f>
        <v>0</v>
      </c>
      <c r="S24" s="5">
        <f>Feuil4!R6</f>
        <v>0</v>
      </c>
      <c r="T24" s="5">
        <f>Feuil4!S6</f>
        <v>0</v>
      </c>
    </row>
    <row r="25" spans="1:20" ht="30.6" customHeight="1" x14ac:dyDescent="0.25">
      <c r="A25" s="5">
        <v>4</v>
      </c>
      <c r="B25" s="5" t="str">
        <f>Feuil4!A7</f>
        <v>LIG_3e</v>
      </c>
      <c r="C25" s="5">
        <f>Feuil4!B7</f>
        <v>0</v>
      </c>
      <c r="D25" s="5" t="str">
        <f>Feuil4!C7</f>
        <v>B</v>
      </c>
      <c r="E25" s="5" t="str">
        <f>Feuil4!D7</f>
        <v>4</v>
      </c>
      <c r="F25" s="5">
        <f>Feuil4!E7</f>
        <v>3</v>
      </c>
      <c r="G25" s="5">
        <f>Feuil4!F7</f>
        <v>0</v>
      </c>
      <c r="H25" s="5">
        <f>Feuil4!G7</f>
        <v>8</v>
      </c>
      <c r="I25" s="5">
        <f>Feuil4!H7</f>
        <v>5</v>
      </c>
      <c r="J25" s="5">
        <f>Feuil4!I7</f>
        <v>0</v>
      </c>
      <c r="K25" s="5">
        <f>Feuil4!J7</f>
        <v>0</v>
      </c>
      <c r="L25" s="5">
        <f>Feuil4!K7</f>
        <v>0</v>
      </c>
      <c r="M25" s="5">
        <f>Feuil4!L7</f>
        <v>0</v>
      </c>
      <c r="N25" s="5">
        <f>Feuil4!M7</f>
        <v>0</v>
      </c>
      <c r="O25" s="5">
        <f>Feuil4!N7</f>
        <v>0</v>
      </c>
      <c r="P25" s="5">
        <f>Feuil4!O7</f>
        <v>0</v>
      </c>
      <c r="Q25" s="5">
        <f>Feuil4!P7</f>
        <v>0</v>
      </c>
      <c r="R25" s="5">
        <f>Feuil4!Q7</f>
        <v>0</v>
      </c>
      <c r="S25" s="5">
        <f>Feuil4!R7</f>
        <v>0</v>
      </c>
      <c r="T25" s="5">
        <f>Feuil4!S7</f>
        <v>0</v>
      </c>
    </row>
    <row r="26" spans="1:20" ht="30.6" customHeight="1" x14ac:dyDescent="0.25">
      <c r="A26" s="4">
        <v>5</v>
      </c>
      <c r="B26" s="4" t="str">
        <f>Feuil5!A2</f>
        <v>LIG_3e</v>
      </c>
      <c r="C26" s="4" t="str">
        <f>Feuil5!B2</f>
        <v>ANTELME Albin</v>
      </c>
      <c r="D26" s="4" t="str">
        <f>Feuil5!C2</f>
        <v>A</v>
      </c>
      <c r="E26" s="4" t="str">
        <f>Feuil5!D2</f>
        <v>2</v>
      </c>
      <c r="F26" s="4">
        <f>Feuil5!E2</f>
        <v>0</v>
      </c>
      <c r="G26" s="4">
        <f>Feuil5!F2</f>
        <v>0</v>
      </c>
      <c r="H26" s="4">
        <f>Feuil5!G2</f>
        <v>5</v>
      </c>
      <c r="I26" s="4">
        <f>Feuil5!H2</f>
        <v>4</v>
      </c>
      <c r="J26" s="4">
        <f>Feuil5!I2</f>
        <v>0</v>
      </c>
      <c r="K26" s="4">
        <f>Feuil5!J2</f>
        <v>0</v>
      </c>
      <c r="L26" s="4">
        <f>Feuil5!K2</f>
        <v>0</v>
      </c>
      <c r="M26" s="4">
        <f>Feuil5!L2</f>
        <v>0</v>
      </c>
      <c r="N26" s="4">
        <f>Feuil5!M2</f>
        <v>0</v>
      </c>
      <c r="O26" s="4">
        <f>Feuil5!N2</f>
        <v>0</v>
      </c>
      <c r="P26" s="4">
        <f>Feuil5!O2</f>
        <v>0</v>
      </c>
      <c r="Q26" s="4">
        <f>Feuil5!P2</f>
        <v>0</v>
      </c>
      <c r="R26" s="4">
        <f>Feuil5!Q2</f>
        <v>0</v>
      </c>
      <c r="S26" s="4">
        <f>Feuil5!R2</f>
        <v>0</v>
      </c>
      <c r="T26" s="4">
        <f>Feuil5!S2</f>
        <v>0</v>
      </c>
    </row>
    <row r="27" spans="1:20" ht="30.6" customHeight="1" x14ac:dyDescent="0.25">
      <c r="A27" s="4">
        <v>5</v>
      </c>
      <c r="B27" s="4" t="str">
        <f>Feuil5!A3</f>
        <v>LIG_3e</v>
      </c>
      <c r="C27" s="4" t="str">
        <f>Feuil5!B3</f>
        <v>AUBINEAU PRISSET Mathilde</v>
      </c>
      <c r="D27" s="4" t="str">
        <f>Feuil5!C3</f>
        <v>A</v>
      </c>
      <c r="E27" s="4" t="str">
        <f>Feuil5!D3</f>
        <v>2</v>
      </c>
      <c r="F27" s="4">
        <f>Feuil5!E3</f>
        <v>0</v>
      </c>
      <c r="G27" s="4">
        <f>Feuil5!F3</f>
        <v>0</v>
      </c>
      <c r="H27" s="4">
        <f>Feuil5!G3</f>
        <v>5</v>
      </c>
      <c r="I27" s="4">
        <f>Feuil5!H3</f>
        <v>4</v>
      </c>
      <c r="J27" s="4">
        <f>Feuil5!I3</f>
        <v>0</v>
      </c>
      <c r="K27" s="4">
        <f>Feuil5!J3</f>
        <v>0</v>
      </c>
      <c r="L27" s="4">
        <f>Feuil5!K3</f>
        <v>0</v>
      </c>
      <c r="M27" s="4">
        <f>Feuil5!L3</f>
        <v>0</v>
      </c>
      <c r="N27" s="4">
        <f>Feuil5!M3</f>
        <v>0</v>
      </c>
      <c r="O27" s="4">
        <f>Feuil5!N3</f>
        <v>0</v>
      </c>
      <c r="P27" s="4">
        <f>Feuil5!O3</f>
        <v>0</v>
      </c>
      <c r="Q27" s="4">
        <f>Feuil5!P3</f>
        <v>0</v>
      </c>
      <c r="R27" s="4">
        <f>Feuil5!Q3</f>
        <v>0</v>
      </c>
      <c r="S27" s="4">
        <f>Feuil5!R3</f>
        <v>0</v>
      </c>
      <c r="T27" s="4">
        <f>Feuil5!S3</f>
        <v>0</v>
      </c>
    </row>
    <row r="28" spans="1:20" ht="30.6" customHeight="1" x14ac:dyDescent="0.25">
      <c r="A28" s="4">
        <v>5</v>
      </c>
      <c r="B28" s="4" t="str">
        <f>Feuil5!A4</f>
        <v>LIG_3e</v>
      </c>
      <c r="C28" s="4">
        <f>Feuil5!B4</f>
        <v>0</v>
      </c>
      <c r="D28" s="4" t="str">
        <f>Feuil5!C4</f>
        <v>A</v>
      </c>
      <c r="E28" s="4" t="str">
        <f>Feuil5!D4</f>
        <v>2</v>
      </c>
      <c r="F28" s="4">
        <f>Feuil5!E4</f>
        <v>0</v>
      </c>
      <c r="G28" s="4">
        <f>Feuil5!F4</f>
        <v>0</v>
      </c>
      <c r="H28" s="4">
        <f>Feuil5!G4</f>
        <v>5</v>
      </c>
      <c r="I28" s="4">
        <f>Feuil5!H4</f>
        <v>4</v>
      </c>
      <c r="J28" s="4">
        <f>Feuil5!I4</f>
        <v>0</v>
      </c>
      <c r="K28" s="4">
        <f>Feuil5!J4</f>
        <v>0</v>
      </c>
      <c r="L28" s="4">
        <f>Feuil5!K4</f>
        <v>0</v>
      </c>
      <c r="M28" s="4">
        <f>Feuil5!L4</f>
        <v>0</v>
      </c>
      <c r="N28" s="4">
        <f>Feuil5!M4</f>
        <v>0</v>
      </c>
      <c r="O28" s="4">
        <f>Feuil5!N4</f>
        <v>0</v>
      </c>
      <c r="P28" s="4">
        <f>Feuil5!O4</f>
        <v>0</v>
      </c>
      <c r="Q28" s="4">
        <f>Feuil5!P4</f>
        <v>0</v>
      </c>
      <c r="R28" s="4">
        <f>Feuil5!Q4</f>
        <v>0</v>
      </c>
      <c r="S28" s="4">
        <f>Feuil5!R4</f>
        <v>0</v>
      </c>
      <c r="T28" s="4">
        <f>Feuil5!S4</f>
        <v>0</v>
      </c>
    </row>
    <row r="29" spans="1:20" ht="30.6" customHeight="1" x14ac:dyDescent="0.25">
      <c r="A29" s="4">
        <v>5</v>
      </c>
      <c r="B29" s="4" t="str">
        <f>Feuil5!A5</f>
        <v>LIG_3e</v>
      </c>
      <c r="C29" s="4" t="str">
        <f>Feuil5!B5</f>
        <v>BOURTHOUMIEU Elwann</v>
      </c>
      <c r="D29" s="4" t="str">
        <f>Feuil5!C5</f>
        <v>B</v>
      </c>
      <c r="E29" s="4" t="str">
        <f>Feuil5!D5</f>
        <v>4</v>
      </c>
      <c r="F29" s="4">
        <f>Feuil5!E5</f>
        <v>3</v>
      </c>
      <c r="G29" s="4">
        <f>Feuil5!F5</f>
        <v>0</v>
      </c>
      <c r="H29" s="4">
        <f>Feuil5!G5</f>
        <v>8</v>
      </c>
      <c r="I29" s="4">
        <f>Feuil5!H5</f>
        <v>5</v>
      </c>
      <c r="J29" s="4">
        <f>Feuil5!I5</f>
        <v>0</v>
      </c>
      <c r="K29" s="4">
        <f>Feuil5!J5</f>
        <v>0</v>
      </c>
      <c r="L29" s="4">
        <f>Feuil5!K5</f>
        <v>0</v>
      </c>
      <c r="M29" s="4">
        <f>Feuil5!L5</f>
        <v>0</v>
      </c>
      <c r="N29" s="4">
        <f>Feuil5!M5</f>
        <v>0</v>
      </c>
      <c r="O29" s="4">
        <f>Feuil5!N5</f>
        <v>0</v>
      </c>
      <c r="P29" s="4">
        <f>Feuil5!O5</f>
        <v>0</v>
      </c>
      <c r="Q29" s="4">
        <f>Feuil5!P5</f>
        <v>0</v>
      </c>
      <c r="R29" s="4">
        <f>Feuil5!Q5</f>
        <v>0</v>
      </c>
      <c r="S29" s="4">
        <f>Feuil5!R5</f>
        <v>0</v>
      </c>
      <c r="T29" s="4">
        <f>Feuil5!S5</f>
        <v>0</v>
      </c>
    </row>
    <row r="30" spans="1:20" ht="30.6" customHeight="1" x14ac:dyDescent="0.25">
      <c r="A30" s="4">
        <v>5</v>
      </c>
      <c r="B30" s="4" t="str">
        <f>Feuil5!A6</f>
        <v>LIG_3e</v>
      </c>
      <c r="C30" s="4" t="str">
        <f>Feuil5!B6</f>
        <v>CANTITEAU-PIEDNOIR Adélaïde</v>
      </c>
      <c r="D30" s="4" t="str">
        <f>Feuil5!C6</f>
        <v>B</v>
      </c>
      <c r="E30" s="4" t="str">
        <f>Feuil5!D6</f>
        <v>4</v>
      </c>
      <c r="F30" s="4">
        <f>Feuil5!E6</f>
        <v>3</v>
      </c>
      <c r="G30" s="4">
        <f>Feuil5!F6</f>
        <v>0</v>
      </c>
      <c r="H30" s="4">
        <f>Feuil5!G6</f>
        <v>8</v>
      </c>
      <c r="I30" s="4">
        <f>Feuil5!H6</f>
        <v>5</v>
      </c>
      <c r="J30" s="4">
        <f>Feuil5!I6</f>
        <v>0</v>
      </c>
      <c r="K30" s="4">
        <f>Feuil5!J6</f>
        <v>0</v>
      </c>
      <c r="L30" s="4">
        <f>Feuil5!K6</f>
        <v>0</v>
      </c>
      <c r="M30" s="4">
        <f>Feuil5!L6</f>
        <v>0</v>
      </c>
      <c r="N30" s="4">
        <f>Feuil5!M6</f>
        <v>0</v>
      </c>
      <c r="O30" s="4">
        <f>Feuil5!N6</f>
        <v>0</v>
      </c>
      <c r="P30" s="4">
        <f>Feuil5!O6</f>
        <v>0</v>
      </c>
      <c r="Q30" s="4">
        <f>Feuil5!P6</f>
        <v>0</v>
      </c>
      <c r="R30" s="4">
        <f>Feuil5!Q6</f>
        <v>0</v>
      </c>
      <c r="S30" s="4">
        <f>Feuil5!R6</f>
        <v>0</v>
      </c>
      <c r="T30" s="4">
        <f>Feuil5!S6</f>
        <v>0</v>
      </c>
    </row>
    <row r="31" spans="1:20" ht="30.6" customHeight="1" x14ac:dyDescent="0.25">
      <c r="A31" s="4">
        <v>5</v>
      </c>
      <c r="B31" s="4" t="str">
        <f>Feuil5!A7</f>
        <v>LIG_3e</v>
      </c>
      <c r="C31" s="4">
        <f>Feuil5!B7</f>
        <v>0</v>
      </c>
      <c r="D31" s="4" t="str">
        <f>Feuil5!C7</f>
        <v>B</v>
      </c>
      <c r="E31" s="4" t="str">
        <f>Feuil5!D7</f>
        <v>4</v>
      </c>
      <c r="F31" s="4">
        <f>Feuil5!E7</f>
        <v>3</v>
      </c>
      <c r="G31" s="4">
        <f>Feuil5!F7</f>
        <v>0</v>
      </c>
      <c r="H31" s="4">
        <f>Feuil5!G7</f>
        <v>8</v>
      </c>
      <c r="I31" s="4">
        <f>Feuil5!H7</f>
        <v>5</v>
      </c>
      <c r="J31" s="4">
        <f>Feuil5!I7</f>
        <v>0</v>
      </c>
      <c r="K31" s="4">
        <f>Feuil5!J7</f>
        <v>0</v>
      </c>
      <c r="L31" s="4">
        <f>Feuil5!K7</f>
        <v>0</v>
      </c>
      <c r="M31" s="4">
        <f>Feuil5!L7</f>
        <v>0</v>
      </c>
      <c r="N31" s="4">
        <f>Feuil5!M7</f>
        <v>0</v>
      </c>
      <c r="O31" s="4">
        <f>Feuil5!N7</f>
        <v>0</v>
      </c>
      <c r="P31" s="4">
        <f>Feuil5!O7</f>
        <v>0</v>
      </c>
      <c r="Q31" s="4">
        <f>Feuil5!P7</f>
        <v>0</v>
      </c>
      <c r="R31" s="4">
        <f>Feuil5!Q7</f>
        <v>0</v>
      </c>
      <c r="S31" s="4">
        <f>Feuil5!R7</f>
        <v>0</v>
      </c>
      <c r="T31" s="4">
        <f>Feuil5!S7</f>
        <v>0</v>
      </c>
    </row>
    <row r="32" spans="1:20" ht="30.6" customHeight="1" x14ac:dyDescent="0.25">
      <c r="A32" s="5">
        <v>6</v>
      </c>
      <c r="B32" s="5" t="str">
        <f>Feuil6!A2</f>
        <v>Classe_1</v>
      </c>
      <c r="C32" s="5" t="str">
        <f>Feuil6!B2</f>
        <v>Elève 1</v>
      </c>
      <c r="D32" s="5" t="str">
        <f>Feuil6!C2</f>
        <v>A</v>
      </c>
      <c r="E32" s="5" t="str">
        <f>Feuil6!D2</f>
        <v>2</v>
      </c>
      <c r="F32" s="5">
        <f>Feuil6!E2</f>
        <v>0</v>
      </c>
      <c r="G32" s="5">
        <f>Feuil6!F2</f>
        <v>0</v>
      </c>
      <c r="H32" s="5">
        <f>Feuil6!G2</f>
        <v>5</v>
      </c>
      <c r="I32" s="5">
        <f>Feuil6!H2</f>
        <v>4</v>
      </c>
      <c r="J32" s="5">
        <f>Feuil6!I2</f>
        <v>0</v>
      </c>
      <c r="K32" s="5">
        <f>Feuil6!J2</f>
        <v>0</v>
      </c>
      <c r="L32" s="5">
        <f>Feuil6!K2</f>
        <v>0</v>
      </c>
      <c r="M32" s="5">
        <f>Feuil6!L2</f>
        <v>0</v>
      </c>
      <c r="N32" s="5">
        <f>Feuil6!M2</f>
        <v>0</v>
      </c>
      <c r="O32" s="5">
        <f>Feuil6!N2</f>
        <v>0</v>
      </c>
      <c r="P32" s="5">
        <f>Feuil6!O2</f>
        <v>0</v>
      </c>
      <c r="Q32" s="5">
        <f>Feuil6!P2</f>
        <v>0</v>
      </c>
      <c r="R32" s="5">
        <f>Feuil6!Q2</f>
        <v>0</v>
      </c>
      <c r="S32" s="5">
        <f>Feuil6!R2</f>
        <v>0</v>
      </c>
      <c r="T32" s="5">
        <f>Feuil6!S2</f>
        <v>0</v>
      </c>
    </row>
    <row r="33" spans="1:20" ht="30.6" customHeight="1" x14ac:dyDescent="0.25">
      <c r="A33" s="5">
        <v>6</v>
      </c>
      <c r="B33" s="5" t="str">
        <f>Feuil6!A3</f>
        <v>Classe_1</v>
      </c>
      <c r="C33" s="5" t="str">
        <f>Feuil6!B3</f>
        <v>AUBINEAU PRISSET Mathilde</v>
      </c>
      <c r="D33" s="5" t="str">
        <f>Feuil6!C3</f>
        <v>A</v>
      </c>
      <c r="E33" s="5" t="str">
        <f>Feuil6!D3</f>
        <v>2</v>
      </c>
      <c r="F33" s="5">
        <f>Feuil6!E3</f>
        <v>0</v>
      </c>
      <c r="G33" s="5">
        <f>Feuil6!F3</f>
        <v>0</v>
      </c>
      <c r="H33" s="5">
        <f>Feuil6!G3</f>
        <v>5</v>
      </c>
      <c r="I33" s="5">
        <f>Feuil6!H3</f>
        <v>4</v>
      </c>
      <c r="J33" s="5">
        <f>Feuil6!I3</f>
        <v>0</v>
      </c>
      <c r="K33" s="5">
        <f>Feuil6!J3</f>
        <v>0</v>
      </c>
      <c r="L33" s="5">
        <f>Feuil6!K3</f>
        <v>0</v>
      </c>
      <c r="M33" s="5">
        <f>Feuil6!L3</f>
        <v>0</v>
      </c>
      <c r="N33" s="5">
        <f>Feuil6!M3</f>
        <v>0</v>
      </c>
      <c r="O33" s="5">
        <f>Feuil6!N3</f>
        <v>0</v>
      </c>
      <c r="P33" s="5">
        <f>Feuil6!O3</f>
        <v>0</v>
      </c>
      <c r="Q33" s="5">
        <f>Feuil6!P3</f>
        <v>0</v>
      </c>
      <c r="R33" s="5">
        <f>Feuil6!Q3</f>
        <v>0</v>
      </c>
      <c r="S33" s="5">
        <f>Feuil6!R3</f>
        <v>0</v>
      </c>
      <c r="T33" s="5">
        <f>Feuil6!S3</f>
        <v>0</v>
      </c>
    </row>
    <row r="34" spans="1:20" ht="30.6" customHeight="1" x14ac:dyDescent="0.25">
      <c r="A34" s="5">
        <v>6</v>
      </c>
      <c r="B34" s="5" t="str">
        <f>Feuil6!A4</f>
        <v>Classe_1</v>
      </c>
      <c r="C34" s="5">
        <f>Feuil6!B4</f>
        <v>0</v>
      </c>
      <c r="D34" s="5" t="str">
        <f>Feuil6!C4</f>
        <v>A</v>
      </c>
      <c r="E34" s="5" t="str">
        <f>Feuil6!D4</f>
        <v>2</v>
      </c>
      <c r="F34" s="5">
        <f>Feuil6!E4</f>
        <v>0</v>
      </c>
      <c r="G34" s="5">
        <f>Feuil6!F4</f>
        <v>0</v>
      </c>
      <c r="H34" s="5">
        <f>Feuil6!G4</f>
        <v>5</v>
      </c>
      <c r="I34" s="5">
        <f>Feuil6!H4</f>
        <v>4</v>
      </c>
      <c r="J34" s="5">
        <f>Feuil6!I4</f>
        <v>0</v>
      </c>
      <c r="K34" s="5">
        <f>Feuil6!J4</f>
        <v>0</v>
      </c>
      <c r="L34" s="5">
        <f>Feuil6!K4</f>
        <v>0</v>
      </c>
      <c r="M34" s="5">
        <f>Feuil6!L4</f>
        <v>0</v>
      </c>
      <c r="N34" s="5">
        <f>Feuil6!M4</f>
        <v>0</v>
      </c>
      <c r="O34" s="5">
        <f>Feuil6!N4</f>
        <v>0</v>
      </c>
      <c r="P34" s="5">
        <f>Feuil6!O4</f>
        <v>0</v>
      </c>
      <c r="Q34" s="5">
        <f>Feuil6!P4</f>
        <v>0</v>
      </c>
      <c r="R34" s="5">
        <f>Feuil6!Q4</f>
        <v>0</v>
      </c>
      <c r="S34" s="5">
        <f>Feuil6!R4</f>
        <v>0</v>
      </c>
      <c r="T34" s="5">
        <f>Feuil6!S4</f>
        <v>0</v>
      </c>
    </row>
    <row r="35" spans="1:20" ht="30.6" customHeight="1" x14ac:dyDescent="0.25">
      <c r="A35" s="5">
        <v>6</v>
      </c>
      <c r="B35" s="5" t="str">
        <f>Feuil6!A5</f>
        <v>Classe_1</v>
      </c>
      <c r="C35" s="5" t="str">
        <f>Feuil6!B5</f>
        <v>BOURTHOUMIEU Elwann</v>
      </c>
      <c r="D35" s="5" t="str">
        <f>Feuil6!C5</f>
        <v>B</v>
      </c>
      <c r="E35" s="5" t="str">
        <f>Feuil6!D5</f>
        <v>4</v>
      </c>
      <c r="F35" s="5">
        <f>Feuil6!E5</f>
        <v>3</v>
      </c>
      <c r="G35" s="5">
        <f>Feuil6!F5</f>
        <v>0</v>
      </c>
      <c r="H35" s="5">
        <f>Feuil6!G5</f>
        <v>8</v>
      </c>
      <c r="I35" s="5">
        <f>Feuil6!H5</f>
        <v>5</v>
      </c>
      <c r="J35" s="5">
        <f>Feuil6!I5</f>
        <v>0</v>
      </c>
      <c r="K35" s="5">
        <f>Feuil6!J5</f>
        <v>0</v>
      </c>
      <c r="L35" s="5">
        <f>Feuil6!K5</f>
        <v>0</v>
      </c>
      <c r="M35" s="5">
        <f>Feuil6!L5</f>
        <v>0</v>
      </c>
      <c r="N35" s="5">
        <f>Feuil6!M5</f>
        <v>0</v>
      </c>
      <c r="O35" s="5">
        <f>Feuil6!N5</f>
        <v>0</v>
      </c>
      <c r="P35" s="5">
        <f>Feuil6!O5</f>
        <v>0</v>
      </c>
      <c r="Q35" s="5">
        <f>Feuil6!P5</f>
        <v>0</v>
      </c>
      <c r="R35" s="5">
        <f>Feuil6!Q5</f>
        <v>0</v>
      </c>
      <c r="S35" s="5">
        <f>Feuil6!R5</f>
        <v>0</v>
      </c>
      <c r="T35" s="5">
        <f>Feuil6!S5</f>
        <v>0</v>
      </c>
    </row>
    <row r="36" spans="1:20" ht="30.6" customHeight="1" x14ac:dyDescent="0.25">
      <c r="A36" s="5">
        <v>6</v>
      </c>
      <c r="B36" s="5" t="str">
        <f>Feuil6!A6</f>
        <v>Classe_1</v>
      </c>
      <c r="C36" s="5" t="str">
        <f>Feuil6!B6</f>
        <v>CANTITEAU-PIEDNOIR Adélaïde</v>
      </c>
      <c r="D36" s="5" t="str">
        <f>Feuil6!C6</f>
        <v>B</v>
      </c>
      <c r="E36" s="5" t="str">
        <f>Feuil6!D6</f>
        <v>4</v>
      </c>
      <c r="F36" s="5">
        <f>Feuil6!E6</f>
        <v>3</v>
      </c>
      <c r="G36" s="5">
        <f>Feuil6!F6</f>
        <v>0</v>
      </c>
      <c r="H36" s="5">
        <f>Feuil6!G6</f>
        <v>8</v>
      </c>
      <c r="I36" s="5">
        <f>Feuil6!H6</f>
        <v>5</v>
      </c>
      <c r="J36" s="5">
        <f>Feuil6!I6</f>
        <v>0</v>
      </c>
      <c r="K36" s="5">
        <f>Feuil6!J6</f>
        <v>0</v>
      </c>
      <c r="L36" s="5">
        <f>Feuil6!K6</f>
        <v>0</v>
      </c>
      <c r="M36" s="5">
        <f>Feuil6!L6</f>
        <v>0</v>
      </c>
      <c r="N36" s="5">
        <f>Feuil6!M6</f>
        <v>0</v>
      </c>
      <c r="O36" s="5">
        <f>Feuil6!N6</f>
        <v>0</v>
      </c>
      <c r="P36" s="5">
        <f>Feuil6!O6</f>
        <v>0</v>
      </c>
      <c r="Q36" s="5">
        <f>Feuil6!P6</f>
        <v>0</v>
      </c>
      <c r="R36" s="5">
        <f>Feuil6!Q6</f>
        <v>0</v>
      </c>
      <c r="S36" s="5">
        <f>Feuil6!R6</f>
        <v>0</v>
      </c>
      <c r="T36" s="5">
        <f>Feuil6!S6</f>
        <v>0</v>
      </c>
    </row>
    <row r="37" spans="1:20" ht="30.6" customHeight="1" x14ac:dyDescent="0.25">
      <c r="A37" s="5">
        <v>6</v>
      </c>
      <c r="B37" s="5" t="str">
        <f>Feuil6!A7</f>
        <v>Classe_1</v>
      </c>
      <c r="C37" s="5">
        <f>Feuil6!B7</f>
        <v>0</v>
      </c>
      <c r="D37" s="5" t="str">
        <f>Feuil6!C7</f>
        <v>B</v>
      </c>
      <c r="E37" s="5" t="str">
        <f>Feuil6!D7</f>
        <v>4</v>
      </c>
      <c r="F37" s="5">
        <f>Feuil6!E7</f>
        <v>3</v>
      </c>
      <c r="G37" s="5">
        <f>Feuil6!F7</f>
        <v>0</v>
      </c>
      <c r="H37" s="5">
        <f>Feuil6!G7</f>
        <v>8</v>
      </c>
      <c r="I37" s="5">
        <f>Feuil6!H7</f>
        <v>5</v>
      </c>
      <c r="J37" s="5">
        <f>Feuil6!I7</f>
        <v>0</v>
      </c>
      <c r="K37" s="5">
        <f>Feuil6!J7</f>
        <v>0</v>
      </c>
      <c r="L37" s="5">
        <f>Feuil6!K7</f>
        <v>0</v>
      </c>
      <c r="M37" s="5">
        <f>Feuil6!L7</f>
        <v>0</v>
      </c>
      <c r="N37" s="5">
        <f>Feuil6!M7</f>
        <v>0</v>
      </c>
      <c r="O37" s="5">
        <f>Feuil6!N7</f>
        <v>0</v>
      </c>
      <c r="P37" s="5">
        <f>Feuil6!O7</f>
        <v>0</v>
      </c>
      <c r="Q37" s="5">
        <f>Feuil6!P7</f>
        <v>0</v>
      </c>
      <c r="R37" s="5">
        <f>Feuil6!Q7</f>
        <v>0</v>
      </c>
      <c r="S37" s="5">
        <f>Feuil6!R7</f>
        <v>0</v>
      </c>
      <c r="T37" s="5">
        <f>Feuil6!S7</f>
        <v>0</v>
      </c>
    </row>
    <row r="38" spans="1:20" ht="30.6" customHeight="1" x14ac:dyDescent="0.25">
      <c r="A38" s="4">
        <v>7</v>
      </c>
      <c r="B38" s="4" t="str">
        <f>Feuil7!A2</f>
        <v>LIG_3e</v>
      </c>
      <c r="C38" s="4" t="str">
        <f>Feuil7!B2</f>
        <v>ANTELME Albin</v>
      </c>
      <c r="D38" s="4" t="str">
        <f>Feuil7!C2</f>
        <v>A</v>
      </c>
      <c r="E38" s="4" t="str">
        <f>Feuil7!D2</f>
        <v>2</v>
      </c>
      <c r="F38" s="4">
        <f>Feuil7!E2</f>
        <v>0</v>
      </c>
      <c r="G38" s="4">
        <f>Feuil7!F2</f>
        <v>0</v>
      </c>
      <c r="H38" s="4">
        <f>Feuil7!G2</f>
        <v>5</v>
      </c>
      <c r="I38" s="4">
        <f>Feuil7!H2</f>
        <v>4</v>
      </c>
      <c r="J38" s="4">
        <f>Feuil7!I2</f>
        <v>0</v>
      </c>
      <c r="K38" s="4">
        <f>Feuil7!J2</f>
        <v>0</v>
      </c>
      <c r="L38" s="4">
        <f>Feuil7!K2</f>
        <v>0</v>
      </c>
      <c r="M38" s="4">
        <f>Feuil7!L2</f>
        <v>0</v>
      </c>
      <c r="N38" s="4">
        <f>Feuil7!M2</f>
        <v>0</v>
      </c>
      <c r="O38" s="4">
        <f>Feuil7!N2</f>
        <v>0</v>
      </c>
      <c r="P38" s="4">
        <f>Feuil7!O2</f>
        <v>0</v>
      </c>
      <c r="Q38" s="4">
        <f>Feuil7!P2</f>
        <v>0</v>
      </c>
      <c r="R38" s="4">
        <f>Feuil7!Q2</f>
        <v>0</v>
      </c>
      <c r="S38" s="4">
        <f>Feuil7!R2</f>
        <v>0</v>
      </c>
      <c r="T38" s="4">
        <f>Feuil7!S2</f>
        <v>0</v>
      </c>
    </row>
    <row r="39" spans="1:20" ht="30.6" customHeight="1" x14ac:dyDescent="0.25">
      <c r="A39" s="4">
        <v>7</v>
      </c>
      <c r="B39" s="4" t="str">
        <f>Feuil7!A3</f>
        <v>LIG_3e</v>
      </c>
      <c r="C39" s="4" t="str">
        <f>Feuil7!B3</f>
        <v>AUBINEAU PRISSET Mathilde</v>
      </c>
      <c r="D39" s="4" t="str">
        <f>Feuil7!C3</f>
        <v>A</v>
      </c>
      <c r="E39" s="4" t="str">
        <f>Feuil7!D3</f>
        <v>2</v>
      </c>
      <c r="F39" s="4">
        <f>Feuil7!E3</f>
        <v>0</v>
      </c>
      <c r="G39" s="4">
        <f>Feuil7!F3</f>
        <v>0</v>
      </c>
      <c r="H39" s="4">
        <f>Feuil7!G3</f>
        <v>5</v>
      </c>
      <c r="I39" s="4">
        <f>Feuil7!H3</f>
        <v>4</v>
      </c>
      <c r="J39" s="4">
        <f>Feuil7!I3</f>
        <v>0</v>
      </c>
      <c r="K39" s="4">
        <f>Feuil7!J3</f>
        <v>0</v>
      </c>
      <c r="L39" s="4">
        <f>Feuil7!K3</f>
        <v>0</v>
      </c>
      <c r="M39" s="4">
        <f>Feuil7!L3</f>
        <v>0</v>
      </c>
      <c r="N39" s="4">
        <f>Feuil7!M3</f>
        <v>0</v>
      </c>
      <c r="O39" s="4">
        <f>Feuil7!N3</f>
        <v>0</v>
      </c>
      <c r="P39" s="4">
        <f>Feuil7!O3</f>
        <v>0</v>
      </c>
      <c r="Q39" s="4">
        <f>Feuil7!P3</f>
        <v>0</v>
      </c>
      <c r="R39" s="4">
        <f>Feuil7!Q3</f>
        <v>0</v>
      </c>
      <c r="S39" s="4">
        <f>Feuil7!R3</f>
        <v>0</v>
      </c>
      <c r="T39" s="4">
        <f>Feuil7!S3</f>
        <v>0</v>
      </c>
    </row>
    <row r="40" spans="1:20" ht="30.6" customHeight="1" x14ac:dyDescent="0.25">
      <c r="A40" s="4">
        <v>7</v>
      </c>
      <c r="B40" s="4" t="str">
        <f>Feuil7!A4</f>
        <v>LIG_3e</v>
      </c>
      <c r="C40" s="4">
        <f>Feuil7!B4</f>
        <v>0</v>
      </c>
      <c r="D40" s="4" t="str">
        <f>Feuil7!C4</f>
        <v>A</v>
      </c>
      <c r="E40" s="4" t="str">
        <f>Feuil7!D4</f>
        <v>2</v>
      </c>
      <c r="F40" s="4">
        <f>Feuil7!E4</f>
        <v>0</v>
      </c>
      <c r="G40" s="4">
        <f>Feuil7!F4</f>
        <v>0</v>
      </c>
      <c r="H40" s="4">
        <f>Feuil7!G4</f>
        <v>5</v>
      </c>
      <c r="I40" s="4">
        <f>Feuil7!H4</f>
        <v>4</v>
      </c>
      <c r="J40" s="4">
        <f>Feuil7!I4</f>
        <v>0</v>
      </c>
      <c r="K40" s="4">
        <f>Feuil7!J4</f>
        <v>0</v>
      </c>
      <c r="L40" s="4">
        <f>Feuil7!K4</f>
        <v>0</v>
      </c>
      <c r="M40" s="4">
        <f>Feuil7!L4</f>
        <v>0</v>
      </c>
      <c r="N40" s="4">
        <f>Feuil7!M4</f>
        <v>0</v>
      </c>
      <c r="O40" s="4">
        <f>Feuil7!N4</f>
        <v>0</v>
      </c>
      <c r="P40" s="4">
        <f>Feuil7!O4</f>
        <v>0</v>
      </c>
      <c r="Q40" s="4">
        <f>Feuil7!P4</f>
        <v>0</v>
      </c>
      <c r="R40" s="4">
        <f>Feuil7!Q4</f>
        <v>0</v>
      </c>
      <c r="S40" s="4">
        <f>Feuil7!R4</f>
        <v>0</v>
      </c>
      <c r="T40" s="4">
        <f>Feuil7!S4</f>
        <v>0</v>
      </c>
    </row>
    <row r="41" spans="1:20" ht="30.6" customHeight="1" x14ac:dyDescent="0.25">
      <c r="A41" s="4">
        <v>7</v>
      </c>
      <c r="B41" s="4" t="str">
        <f>Feuil7!A5</f>
        <v>LIG_3e</v>
      </c>
      <c r="C41" s="4" t="str">
        <f>Feuil7!B5</f>
        <v>BOURTHOUMIEU Elwann</v>
      </c>
      <c r="D41" s="4" t="str">
        <f>Feuil7!C5</f>
        <v>B</v>
      </c>
      <c r="E41" s="4" t="str">
        <f>Feuil7!D5</f>
        <v>4</v>
      </c>
      <c r="F41" s="4">
        <f>Feuil7!E5</f>
        <v>3</v>
      </c>
      <c r="G41" s="4">
        <f>Feuil7!F5</f>
        <v>0</v>
      </c>
      <c r="H41" s="4">
        <f>Feuil7!G5</f>
        <v>8</v>
      </c>
      <c r="I41" s="4">
        <f>Feuil7!H5</f>
        <v>5</v>
      </c>
      <c r="J41" s="4">
        <f>Feuil7!I5</f>
        <v>0</v>
      </c>
      <c r="K41" s="4">
        <f>Feuil7!J5</f>
        <v>0</v>
      </c>
      <c r="L41" s="4">
        <f>Feuil7!K5</f>
        <v>0</v>
      </c>
      <c r="M41" s="4">
        <f>Feuil7!L5</f>
        <v>0</v>
      </c>
      <c r="N41" s="4">
        <f>Feuil7!M5</f>
        <v>0</v>
      </c>
      <c r="O41" s="4">
        <f>Feuil7!N5</f>
        <v>0</v>
      </c>
      <c r="P41" s="4">
        <f>Feuil7!O5</f>
        <v>0</v>
      </c>
      <c r="Q41" s="4">
        <f>Feuil7!P5</f>
        <v>0</v>
      </c>
      <c r="R41" s="4">
        <f>Feuil7!Q5</f>
        <v>0</v>
      </c>
      <c r="S41" s="4">
        <f>Feuil7!R5</f>
        <v>0</v>
      </c>
      <c r="T41" s="4">
        <f>Feuil7!S5</f>
        <v>0</v>
      </c>
    </row>
    <row r="42" spans="1:20" ht="30.6" customHeight="1" x14ac:dyDescent="0.25">
      <c r="A42" s="4">
        <v>7</v>
      </c>
      <c r="B42" s="4" t="str">
        <f>Feuil7!A6</f>
        <v>LIG_3e</v>
      </c>
      <c r="C42" s="4" t="str">
        <f>Feuil7!B6</f>
        <v>CANTITEAU-PIEDNOIR Adélaïde</v>
      </c>
      <c r="D42" s="4" t="str">
        <f>Feuil7!C6</f>
        <v>B</v>
      </c>
      <c r="E42" s="4" t="str">
        <f>Feuil7!D6</f>
        <v>4</v>
      </c>
      <c r="F42" s="4">
        <f>Feuil7!E6</f>
        <v>3</v>
      </c>
      <c r="G42" s="4">
        <f>Feuil7!F6</f>
        <v>0</v>
      </c>
      <c r="H42" s="4">
        <f>Feuil7!G6</f>
        <v>8</v>
      </c>
      <c r="I42" s="4">
        <f>Feuil7!H6</f>
        <v>5</v>
      </c>
      <c r="J42" s="4">
        <f>Feuil7!I6</f>
        <v>0</v>
      </c>
      <c r="K42" s="4">
        <f>Feuil7!J6</f>
        <v>0</v>
      </c>
      <c r="L42" s="4">
        <f>Feuil7!K6</f>
        <v>0</v>
      </c>
      <c r="M42" s="4">
        <f>Feuil7!L6</f>
        <v>0</v>
      </c>
      <c r="N42" s="4">
        <f>Feuil7!M6</f>
        <v>0</v>
      </c>
      <c r="O42" s="4">
        <f>Feuil7!N6</f>
        <v>0</v>
      </c>
      <c r="P42" s="4">
        <f>Feuil7!O6</f>
        <v>0</v>
      </c>
      <c r="Q42" s="4">
        <f>Feuil7!P6</f>
        <v>0</v>
      </c>
      <c r="R42" s="4">
        <f>Feuil7!Q6</f>
        <v>0</v>
      </c>
      <c r="S42" s="4">
        <f>Feuil7!R6</f>
        <v>0</v>
      </c>
      <c r="T42" s="4">
        <f>Feuil7!S6</f>
        <v>0</v>
      </c>
    </row>
    <row r="43" spans="1:20" ht="30.6" customHeight="1" x14ac:dyDescent="0.25">
      <c r="A43" s="4">
        <v>7</v>
      </c>
      <c r="B43" s="4" t="str">
        <f>Feuil7!A7</f>
        <v>LIG_3e</v>
      </c>
      <c r="C43" s="4">
        <f>Feuil7!B7</f>
        <v>0</v>
      </c>
      <c r="D43" s="4" t="str">
        <f>Feuil7!C7</f>
        <v>B</v>
      </c>
      <c r="E43" s="4" t="str">
        <f>Feuil7!D7</f>
        <v>4</v>
      </c>
      <c r="F43" s="4">
        <f>Feuil7!E7</f>
        <v>3</v>
      </c>
      <c r="G43" s="4">
        <f>Feuil7!F7</f>
        <v>0</v>
      </c>
      <c r="H43" s="4">
        <f>Feuil7!G7</f>
        <v>8</v>
      </c>
      <c r="I43" s="4">
        <f>Feuil7!H7</f>
        <v>5</v>
      </c>
      <c r="J43" s="4">
        <f>Feuil7!I7</f>
        <v>0</v>
      </c>
      <c r="K43" s="4">
        <f>Feuil7!J7</f>
        <v>0</v>
      </c>
      <c r="L43" s="4">
        <f>Feuil7!K7</f>
        <v>0</v>
      </c>
      <c r="M43" s="4">
        <f>Feuil7!L7</f>
        <v>0</v>
      </c>
      <c r="N43" s="4">
        <f>Feuil7!M7</f>
        <v>0</v>
      </c>
      <c r="O43" s="4">
        <f>Feuil7!N7</f>
        <v>0</v>
      </c>
      <c r="P43" s="4">
        <f>Feuil7!O7</f>
        <v>0</v>
      </c>
      <c r="Q43" s="4">
        <f>Feuil7!P7</f>
        <v>0</v>
      </c>
      <c r="R43" s="4">
        <f>Feuil7!Q7</f>
        <v>0</v>
      </c>
      <c r="S43" s="4">
        <f>Feuil7!R7</f>
        <v>0</v>
      </c>
      <c r="T43" s="4">
        <f>Feuil7!S7</f>
        <v>0</v>
      </c>
    </row>
    <row r="44" spans="1:20" ht="30.6" customHeight="1" x14ac:dyDescent="0.25">
      <c r="A44" s="5">
        <v>8</v>
      </c>
      <c r="B44" s="5" t="str">
        <f>Feuil8!A2</f>
        <v>LIG_3e</v>
      </c>
      <c r="C44" s="5" t="str">
        <f>Feuil8!B2</f>
        <v>ANTELME Albin</v>
      </c>
      <c r="D44" s="5" t="str">
        <f>Feuil8!C2</f>
        <v>A</v>
      </c>
      <c r="E44" s="5" t="str">
        <f>Feuil8!D2</f>
        <v>2</v>
      </c>
      <c r="F44" s="5">
        <f>Feuil8!E2</f>
        <v>0</v>
      </c>
      <c r="G44" s="5">
        <f>Feuil8!F2</f>
        <v>0</v>
      </c>
      <c r="H44" s="5">
        <f>Feuil8!G2</f>
        <v>5</v>
      </c>
      <c r="I44" s="5">
        <f>Feuil8!H2</f>
        <v>4</v>
      </c>
      <c r="J44" s="5">
        <f>Feuil8!I2</f>
        <v>0</v>
      </c>
      <c r="K44" s="5">
        <f>Feuil8!J2</f>
        <v>0</v>
      </c>
      <c r="L44" s="5">
        <f>Feuil8!K2</f>
        <v>0</v>
      </c>
      <c r="M44" s="5">
        <f>Feuil8!L2</f>
        <v>0</v>
      </c>
      <c r="N44" s="5">
        <f>Feuil8!M2</f>
        <v>0</v>
      </c>
      <c r="O44" s="5">
        <f>Feuil8!N2</f>
        <v>0</v>
      </c>
      <c r="P44" s="5">
        <f>Feuil8!O2</f>
        <v>0</v>
      </c>
      <c r="Q44" s="5">
        <f>Feuil8!P2</f>
        <v>0</v>
      </c>
      <c r="R44" s="5">
        <f>Feuil8!Q2</f>
        <v>0</v>
      </c>
      <c r="S44" s="5">
        <f>Feuil8!R2</f>
        <v>0</v>
      </c>
      <c r="T44" s="5">
        <f>Feuil8!S2</f>
        <v>0</v>
      </c>
    </row>
    <row r="45" spans="1:20" ht="30.6" customHeight="1" x14ac:dyDescent="0.25">
      <c r="A45" s="5">
        <v>8</v>
      </c>
      <c r="B45" s="5" t="str">
        <f>Feuil8!A3</f>
        <v>LIG_3e</v>
      </c>
      <c r="C45" s="5" t="str">
        <f>Feuil8!B3</f>
        <v>AUBINEAU PRISSET Mathilde</v>
      </c>
      <c r="D45" s="5" t="str">
        <f>Feuil8!C3</f>
        <v>A</v>
      </c>
      <c r="E45" s="5" t="str">
        <f>Feuil8!D3</f>
        <v>2</v>
      </c>
      <c r="F45" s="5">
        <f>Feuil8!E3</f>
        <v>0</v>
      </c>
      <c r="G45" s="5">
        <f>Feuil8!F3</f>
        <v>0</v>
      </c>
      <c r="H45" s="5">
        <f>Feuil8!G3</f>
        <v>5</v>
      </c>
      <c r="I45" s="5">
        <f>Feuil8!H3</f>
        <v>4</v>
      </c>
      <c r="J45" s="5">
        <f>Feuil8!I3</f>
        <v>0</v>
      </c>
      <c r="K45" s="5">
        <f>Feuil8!J3</f>
        <v>0</v>
      </c>
      <c r="L45" s="5">
        <f>Feuil8!K3</f>
        <v>0</v>
      </c>
      <c r="M45" s="5">
        <f>Feuil8!L3</f>
        <v>0</v>
      </c>
      <c r="N45" s="5">
        <f>Feuil8!M3</f>
        <v>0</v>
      </c>
      <c r="O45" s="5">
        <f>Feuil8!N3</f>
        <v>0</v>
      </c>
      <c r="P45" s="5">
        <f>Feuil8!O3</f>
        <v>0</v>
      </c>
      <c r="Q45" s="5">
        <f>Feuil8!P3</f>
        <v>0</v>
      </c>
      <c r="R45" s="5">
        <f>Feuil8!Q3</f>
        <v>0</v>
      </c>
      <c r="S45" s="5">
        <f>Feuil8!R3</f>
        <v>0</v>
      </c>
      <c r="T45" s="5">
        <f>Feuil8!S3</f>
        <v>0</v>
      </c>
    </row>
    <row r="46" spans="1:20" ht="30.6" customHeight="1" x14ac:dyDescent="0.25">
      <c r="A46" s="5">
        <v>8</v>
      </c>
      <c r="B46" s="5" t="str">
        <f>Feuil8!A4</f>
        <v>LIG_3e</v>
      </c>
      <c r="C46" s="5">
        <f>Feuil8!B4</f>
        <v>0</v>
      </c>
      <c r="D46" s="5" t="str">
        <f>Feuil8!C4</f>
        <v>A</v>
      </c>
      <c r="E46" s="5" t="str">
        <f>Feuil8!D4</f>
        <v>2</v>
      </c>
      <c r="F46" s="5">
        <f>Feuil8!E4</f>
        <v>0</v>
      </c>
      <c r="G46" s="5">
        <f>Feuil8!F4</f>
        <v>0</v>
      </c>
      <c r="H46" s="5">
        <f>Feuil8!G4</f>
        <v>5</v>
      </c>
      <c r="I46" s="5">
        <f>Feuil8!H4</f>
        <v>4</v>
      </c>
      <c r="J46" s="5">
        <f>Feuil8!I4</f>
        <v>0</v>
      </c>
      <c r="K46" s="5">
        <f>Feuil8!J4</f>
        <v>0</v>
      </c>
      <c r="L46" s="5">
        <f>Feuil8!K4</f>
        <v>0</v>
      </c>
      <c r="M46" s="5">
        <f>Feuil8!L4</f>
        <v>0</v>
      </c>
      <c r="N46" s="5">
        <f>Feuil8!M4</f>
        <v>0</v>
      </c>
      <c r="O46" s="5">
        <f>Feuil8!N4</f>
        <v>0</v>
      </c>
      <c r="P46" s="5">
        <f>Feuil8!O4</f>
        <v>0</v>
      </c>
      <c r="Q46" s="5">
        <f>Feuil8!P4</f>
        <v>0</v>
      </c>
      <c r="R46" s="5">
        <f>Feuil8!Q4</f>
        <v>0</v>
      </c>
      <c r="S46" s="5">
        <f>Feuil8!R4</f>
        <v>0</v>
      </c>
      <c r="T46" s="5">
        <f>Feuil8!S4</f>
        <v>0</v>
      </c>
    </row>
    <row r="47" spans="1:20" ht="30.6" customHeight="1" x14ac:dyDescent="0.25">
      <c r="A47" s="5">
        <v>8</v>
      </c>
      <c r="B47" s="5" t="str">
        <f>Feuil8!A5</f>
        <v>LIG_3e</v>
      </c>
      <c r="C47" s="5" t="str">
        <f>Feuil8!B5</f>
        <v>BOURTHOUMIEU Elwann</v>
      </c>
      <c r="D47" s="5" t="str">
        <f>Feuil8!C5</f>
        <v>B</v>
      </c>
      <c r="E47" s="5" t="str">
        <f>Feuil8!D5</f>
        <v>4</v>
      </c>
      <c r="F47" s="5">
        <f>Feuil8!E5</f>
        <v>3</v>
      </c>
      <c r="G47" s="5">
        <f>Feuil8!F5</f>
        <v>0</v>
      </c>
      <c r="H47" s="5">
        <f>Feuil8!G5</f>
        <v>8</v>
      </c>
      <c r="I47" s="5">
        <f>Feuil8!H5</f>
        <v>5</v>
      </c>
      <c r="J47" s="5">
        <f>Feuil8!I5</f>
        <v>0</v>
      </c>
      <c r="K47" s="5">
        <f>Feuil8!J5</f>
        <v>0</v>
      </c>
      <c r="L47" s="5">
        <f>Feuil8!K5</f>
        <v>0</v>
      </c>
      <c r="M47" s="5">
        <f>Feuil8!L5</f>
        <v>0</v>
      </c>
      <c r="N47" s="5">
        <f>Feuil8!M5</f>
        <v>0</v>
      </c>
      <c r="O47" s="5">
        <f>Feuil8!N5</f>
        <v>0</v>
      </c>
      <c r="P47" s="5">
        <f>Feuil8!O5</f>
        <v>0</v>
      </c>
      <c r="Q47" s="5">
        <f>Feuil8!P5</f>
        <v>0</v>
      </c>
      <c r="R47" s="5">
        <f>Feuil8!Q5</f>
        <v>0</v>
      </c>
      <c r="S47" s="5">
        <f>Feuil8!R5</f>
        <v>0</v>
      </c>
      <c r="T47" s="5">
        <f>Feuil8!S5</f>
        <v>0</v>
      </c>
    </row>
    <row r="48" spans="1:20" ht="30.6" customHeight="1" x14ac:dyDescent="0.25">
      <c r="A48" s="5">
        <v>8</v>
      </c>
      <c r="B48" s="5" t="str">
        <f>Feuil8!A6</f>
        <v>LIG_3e</v>
      </c>
      <c r="C48" s="5" t="str">
        <f>Feuil8!B6</f>
        <v>CANTITEAU-PIEDNOIR Adélaïde</v>
      </c>
      <c r="D48" s="5" t="str">
        <f>Feuil8!C6</f>
        <v>B</v>
      </c>
      <c r="E48" s="5" t="str">
        <f>Feuil8!D6</f>
        <v>4</v>
      </c>
      <c r="F48" s="5">
        <f>Feuil8!E6</f>
        <v>3</v>
      </c>
      <c r="G48" s="5">
        <f>Feuil8!F6</f>
        <v>0</v>
      </c>
      <c r="H48" s="5">
        <f>Feuil8!G6</f>
        <v>8</v>
      </c>
      <c r="I48" s="5">
        <f>Feuil8!H6</f>
        <v>5</v>
      </c>
      <c r="J48" s="5">
        <f>Feuil8!I6</f>
        <v>0</v>
      </c>
      <c r="K48" s="5">
        <f>Feuil8!J6</f>
        <v>0</v>
      </c>
      <c r="L48" s="5">
        <f>Feuil8!K6</f>
        <v>0</v>
      </c>
      <c r="M48" s="5">
        <f>Feuil8!L6</f>
        <v>0</v>
      </c>
      <c r="N48" s="5">
        <f>Feuil8!M6</f>
        <v>0</v>
      </c>
      <c r="O48" s="5">
        <f>Feuil8!N6</f>
        <v>0</v>
      </c>
      <c r="P48" s="5">
        <f>Feuil8!O6</f>
        <v>0</v>
      </c>
      <c r="Q48" s="5">
        <f>Feuil8!P6</f>
        <v>0</v>
      </c>
      <c r="R48" s="5">
        <f>Feuil8!Q6</f>
        <v>0</v>
      </c>
      <c r="S48" s="5">
        <f>Feuil8!R6</f>
        <v>0</v>
      </c>
      <c r="T48" s="5">
        <f>Feuil8!S6</f>
        <v>0</v>
      </c>
    </row>
    <row r="49" spans="1:20" ht="30.6" customHeight="1" x14ac:dyDescent="0.25">
      <c r="A49" s="5">
        <v>8</v>
      </c>
      <c r="B49" s="5" t="str">
        <f>Feuil8!A7</f>
        <v>LIG_3e</v>
      </c>
      <c r="C49" s="5">
        <f>Feuil8!B7</f>
        <v>0</v>
      </c>
      <c r="D49" s="5" t="str">
        <f>Feuil8!C7</f>
        <v>B</v>
      </c>
      <c r="E49" s="5" t="str">
        <f>Feuil8!D7</f>
        <v>4</v>
      </c>
      <c r="F49" s="5">
        <f>Feuil8!E7</f>
        <v>3</v>
      </c>
      <c r="G49" s="5">
        <f>Feuil8!F7</f>
        <v>0</v>
      </c>
      <c r="H49" s="5">
        <f>Feuil8!G7</f>
        <v>8</v>
      </c>
      <c r="I49" s="5">
        <f>Feuil8!H7</f>
        <v>5</v>
      </c>
      <c r="J49" s="5">
        <f>Feuil8!I7</f>
        <v>0</v>
      </c>
      <c r="K49" s="5">
        <f>Feuil8!J7</f>
        <v>0</v>
      </c>
      <c r="L49" s="5">
        <f>Feuil8!K7</f>
        <v>0</v>
      </c>
      <c r="M49" s="5">
        <f>Feuil8!L7</f>
        <v>0</v>
      </c>
      <c r="N49" s="5">
        <f>Feuil8!M7</f>
        <v>0</v>
      </c>
      <c r="O49" s="5">
        <f>Feuil8!N7</f>
        <v>0</v>
      </c>
      <c r="P49" s="5">
        <f>Feuil8!O7</f>
        <v>0</v>
      </c>
      <c r="Q49" s="5">
        <f>Feuil8!P7</f>
        <v>0</v>
      </c>
      <c r="R49" s="5">
        <f>Feuil8!Q7</f>
        <v>0</v>
      </c>
      <c r="S49" s="5">
        <f>Feuil8!R7</f>
        <v>0</v>
      </c>
      <c r="T49" s="5">
        <f>Feuil8!S7</f>
        <v>0</v>
      </c>
    </row>
    <row r="50" spans="1:20" ht="30.6" customHeight="1" x14ac:dyDescent="0.25">
      <c r="A50" s="4">
        <v>9</v>
      </c>
      <c r="B50" s="4" t="str">
        <f>Feuil9!A2</f>
        <v>LIG_3e</v>
      </c>
      <c r="C50" s="4" t="str">
        <f>Feuil9!B2</f>
        <v>ANTELME Albin</v>
      </c>
      <c r="D50" s="4" t="str">
        <f>Feuil9!C2</f>
        <v>A</v>
      </c>
      <c r="E50" s="4" t="str">
        <f>Feuil9!D2</f>
        <v>2</v>
      </c>
      <c r="F50" s="4">
        <f>Feuil9!E2</f>
        <v>0</v>
      </c>
      <c r="G50" s="4">
        <f>Feuil9!F2</f>
        <v>0</v>
      </c>
      <c r="H50" s="4">
        <f>Feuil9!G2</f>
        <v>5</v>
      </c>
      <c r="I50" s="4">
        <f>Feuil9!H2</f>
        <v>4</v>
      </c>
      <c r="J50" s="4">
        <f>Feuil9!I2</f>
        <v>0</v>
      </c>
      <c r="K50" s="4">
        <f>Feuil9!J2</f>
        <v>0</v>
      </c>
      <c r="L50" s="4">
        <f>Feuil9!K2</f>
        <v>0</v>
      </c>
      <c r="M50" s="4">
        <f>Feuil9!L2</f>
        <v>0</v>
      </c>
      <c r="N50" s="4">
        <f>Feuil9!M2</f>
        <v>0</v>
      </c>
      <c r="O50" s="4">
        <f>Feuil9!N2</f>
        <v>0</v>
      </c>
      <c r="P50" s="4">
        <f>Feuil9!O2</f>
        <v>0</v>
      </c>
      <c r="Q50" s="4">
        <f>Feuil9!P2</f>
        <v>0</v>
      </c>
      <c r="R50" s="4">
        <f>Feuil9!Q2</f>
        <v>0</v>
      </c>
      <c r="S50" s="4">
        <f>Feuil9!R2</f>
        <v>0</v>
      </c>
      <c r="T50" s="4">
        <f>Feuil9!S2</f>
        <v>0</v>
      </c>
    </row>
    <row r="51" spans="1:20" ht="30.6" customHeight="1" x14ac:dyDescent="0.25">
      <c r="A51" s="4">
        <v>9</v>
      </c>
      <c r="B51" s="4" t="str">
        <f>Feuil9!A3</f>
        <v>LIG_3e</v>
      </c>
      <c r="C51" s="4" t="str">
        <f>Feuil9!B3</f>
        <v>AUBINEAU PRISSET Mathilde</v>
      </c>
      <c r="D51" s="4" t="str">
        <f>Feuil9!C3</f>
        <v>A</v>
      </c>
      <c r="E51" s="4" t="str">
        <f>Feuil9!D3</f>
        <v>2</v>
      </c>
      <c r="F51" s="4">
        <f>Feuil9!E3</f>
        <v>0</v>
      </c>
      <c r="G51" s="4">
        <f>Feuil9!F3</f>
        <v>0</v>
      </c>
      <c r="H51" s="4">
        <f>Feuil9!G3</f>
        <v>5</v>
      </c>
      <c r="I51" s="4">
        <f>Feuil9!H3</f>
        <v>4</v>
      </c>
      <c r="J51" s="4">
        <f>Feuil9!I3</f>
        <v>0</v>
      </c>
      <c r="K51" s="4">
        <f>Feuil9!J3</f>
        <v>0</v>
      </c>
      <c r="L51" s="4">
        <f>Feuil9!K3</f>
        <v>0</v>
      </c>
      <c r="M51" s="4">
        <f>Feuil9!L3</f>
        <v>0</v>
      </c>
      <c r="N51" s="4">
        <f>Feuil9!M3</f>
        <v>0</v>
      </c>
      <c r="O51" s="4">
        <f>Feuil9!N3</f>
        <v>0</v>
      </c>
      <c r="P51" s="4">
        <f>Feuil9!O3</f>
        <v>0</v>
      </c>
      <c r="Q51" s="4">
        <f>Feuil9!P3</f>
        <v>0</v>
      </c>
      <c r="R51" s="4">
        <f>Feuil9!Q3</f>
        <v>0</v>
      </c>
      <c r="S51" s="4">
        <f>Feuil9!R3</f>
        <v>0</v>
      </c>
      <c r="T51" s="4">
        <f>Feuil9!S3</f>
        <v>0</v>
      </c>
    </row>
    <row r="52" spans="1:20" ht="30.6" customHeight="1" x14ac:dyDescent="0.25">
      <c r="A52" s="4">
        <v>9</v>
      </c>
      <c r="B52" s="4" t="str">
        <f>Feuil9!A4</f>
        <v>LIG_3e</v>
      </c>
      <c r="C52" s="4">
        <f>Feuil9!B4</f>
        <v>0</v>
      </c>
      <c r="D52" s="4" t="str">
        <f>Feuil9!C4</f>
        <v>A</v>
      </c>
      <c r="E52" s="4" t="str">
        <f>Feuil9!D4</f>
        <v>2</v>
      </c>
      <c r="F52" s="4">
        <f>Feuil9!E4</f>
        <v>0</v>
      </c>
      <c r="G52" s="4">
        <f>Feuil9!F4</f>
        <v>0</v>
      </c>
      <c r="H52" s="4">
        <f>Feuil9!G4</f>
        <v>5</v>
      </c>
      <c r="I52" s="4">
        <f>Feuil9!H4</f>
        <v>4</v>
      </c>
      <c r="J52" s="4">
        <f>Feuil9!I4</f>
        <v>0</v>
      </c>
      <c r="K52" s="4">
        <f>Feuil9!J4</f>
        <v>0</v>
      </c>
      <c r="L52" s="4">
        <f>Feuil9!K4</f>
        <v>0</v>
      </c>
      <c r="M52" s="4">
        <f>Feuil9!L4</f>
        <v>0</v>
      </c>
      <c r="N52" s="4">
        <f>Feuil9!M4</f>
        <v>0</v>
      </c>
      <c r="O52" s="4">
        <f>Feuil9!N4</f>
        <v>0</v>
      </c>
      <c r="P52" s="4">
        <f>Feuil9!O4</f>
        <v>0</v>
      </c>
      <c r="Q52" s="4">
        <f>Feuil9!P4</f>
        <v>0</v>
      </c>
      <c r="R52" s="4">
        <f>Feuil9!Q4</f>
        <v>0</v>
      </c>
      <c r="S52" s="4">
        <f>Feuil9!R4</f>
        <v>0</v>
      </c>
      <c r="T52" s="4">
        <f>Feuil9!S4</f>
        <v>0</v>
      </c>
    </row>
    <row r="53" spans="1:20" ht="30.6" customHeight="1" x14ac:dyDescent="0.25">
      <c r="A53" s="4">
        <v>9</v>
      </c>
      <c r="B53" s="4" t="str">
        <f>Feuil9!A5</f>
        <v>LIG_3e</v>
      </c>
      <c r="C53" s="4" t="str">
        <f>Feuil9!B5</f>
        <v>BOURTHOUMIEU Elwann</v>
      </c>
      <c r="D53" s="4" t="str">
        <f>Feuil9!C5</f>
        <v>B</v>
      </c>
      <c r="E53" s="4" t="str">
        <f>Feuil9!D5</f>
        <v>4</v>
      </c>
      <c r="F53" s="4">
        <f>Feuil9!E5</f>
        <v>3</v>
      </c>
      <c r="G53" s="4">
        <f>Feuil9!F5</f>
        <v>0</v>
      </c>
      <c r="H53" s="4">
        <f>Feuil9!G5</f>
        <v>8</v>
      </c>
      <c r="I53" s="4">
        <f>Feuil9!H5</f>
        <v>5</v>
      </c>
      <c r="J53" s="4">
        <f>Feuil9!I5</f>
        <v>0</v>
      </c>
      <c r="K53" s="4">
        <f>Feuil9!J5</f>
        <v>0</v>
      </c>
      <c r="L53" s="4">
        <f>Feuil9!K5</f>
        <v>0</v>
      </c>
      <c r="M53" s="4">
        <f>Feuil9!L5</f>
        <v>0</v>
      </c>
      <c r="N53" s="4">
        <f>Feuil9!M5</f>
        <v>0</v>
      </c>
      <c r="O53" s="4">
        <f>Feuil9!N5</f>
        <v>0</v>
      </c>
      <c r="P53" s="4">
        <f>Feuil9!O5</f>
        <v>0</v>
      </c>
      <c r="Q53" s="4">
        <f>Feuil9!P5</f>
        <v>0</v>
      </c>
      <c r="R53" s="4">
        <f>Feuil9!Q5</f>
        <v>0</v>
      </c>
      <c r="S53" s="4">
        <f>Feuil9!R5</f>
        <v>0</v>
      </c>
      <c r="T53" s="4">
        <f>Feuil9!S5</f>
        <v>0</v>
      </c>
    </row>
    <row r="54" spans="1:20" ht="30.6" customHeight="1" x14ac:dyDescent="0.25">
      <c r="A54" s="4">
        <v>9</v>
      </c>
      <c r="B54" s="4" t="str">
        <f>Feuil9!A6</f>
        <v>LIG_3e</v>
      </c>
      <c r="C54" s="4" t="str">
        <f>Feuil9!B6</f>
        <v>CANTITEAU-PIEDNOIR Adélaïde</v>
      </c>
      <c r="D54" s="4" t="str">
        <f>Feuil9!C6</f>
        <v>B</v>
      </c>
      <c r="E54" s="4" t="str">
        <f>Feuil9!D6</f>
        <v>4</v>
      </c>
      <c r="F54" s="4">
        <f>Feuil9!E6</f>
        <v>3</v>
      </c>
      <c r="G54" s="4">
        <f>Feuil9!F6</f>
        <v>0</v>
      </c>
      <c r="H54" s="4">
        <f>Feuil9!G6</f>
        <v>8</v>
      </c>
      <c r="I54" s="4">
        <f>Feuil9!H6</f>
        <v>5</v>
      </c>
      <c r="J54" s="4">
        <f>Feuil9!I6</f>
        <v>0</v>
      </c>
      <c r="K54" s="4">
        <f>Feuil9!J6</f>
        <v>0</v>
      </c>
      <c r="L54" s="4">
        <f>Feuil9!K6</f>
        <v>0</v>
      </c>
      <c r="M54" s="4">
        <f>Feuil9!L6</f>
        <v>0</v>
      </c>
      <c r="N54" s="4">
        <f>Feuil9!M6</f>
        <v>0</v>
      </c>
      <c r="O54" s="4">
        <f>Feuil9!N6</f>
        <v>0</v>
      </c>
      <c r="P54" s="4">
        <f>Feuil9!O6</f>
        <v>0</v>
      </c>
      <c r="Q54" s="4">
        <f>Feuil9!P6</f>
        <v>0</v>
      </c>
      <c r="R54" s="4">
        <f>Feuil9!Q6</f>
        <v>0</v>
      </c>
      <c r="S54" s="4">
        <f>Feuil9!R6</f>
        <v>0</v>
      </c>
      <c r="T54" s="4">
        <f>Feuil9!S6</f>
        <v>0</v>
      </c>
    </row>
    <row r="55" spans="1:20" ht="30.6" customHeight="1" x14ac:dyDescent="0.25">
      <c r="A55" s="4">
        <v>9</v>
      </c>
      <c r="B55" s="4" t="str">
        <f>Feuil9!A7</f>
        <v>LIG_3e</v>
      </c>
      <c r="C55" s="4">
        <f>Feuil9!B7</f>
        <v>0</v>
      </c>
      <c r="D55" s="4" t="str">
        <f>Feuil9!C7</f>
        <v>B</v>
      </c>
      <c r="E55" s="4" t="str">
        <f>Feuil9!D7</f>
        <v>4</v>
      </c>
      <c r="F55" s="4">
        <f>Feuil9!E7</f>
        <v>3</v>
      </c>
      <c r="G55" s="4">
        <f>Feuil9!F7</f>
        <v>0</v>
      </c>
      <c r="H55" s="4">
        <f>Feuil9!G7</f>
        <v>8</v>
      </c>
      <c r="I55" s="4">
        <f>Feuil9!H7</f>
        <v>5</v>
      </c>
      <c r="J55" s="4">
        <f>Feuil9!I7</f>
        <v>0</v>
      </c>
      <c r="K55" s="4">
        <f>Feuil9!J7</f>
        <v>0</v>
      </c>
      <c r="L55" s="4">
        <f>Feuil9!K7</f>
        <v>0</v>
      </c>
      <c r="M55" s="4">
        <f>Feuil9!L7</f>
        <v>0</v>
      </c>
      <c r="N55" s="4">
        <f>Feuil9!M7</f>
        <v>0</v>
      </c>
      <c r="O55" s="4">
        <f>Feuil9!N7</f>
        <v>0</v>
      </c>
      <c r="P55" s="4">
        <f>Feuil9!O7</f>
        <v>0</v>
      </c>
      <c r="Q55" s="4">
        <f>Feuil9!P7</f>
        <v>0</v>
      </c>
      <c r="R55" s="4">
        <f>Feuil9!Q7</f>
        <v>0</v>
      </c>
      <c r="S55" s="4">
        <f>Feuil9!R7</f>
        <v>0</v>
      </c>
      <c r="T55" s="4">
        <f>Feuil9!S7</f>
        <v>0</v>
      </c>
    </row>
    <row r="56" spans="1:20" ht="30.6" customHeight="1" x14ac:dyDescent="0.25">
      <c r="A56" s="5">
        <v>10</v>
      </c>
      <c r="B56" s="5" t="str">
        <f>Feuil10!A2</f>
        <v>LIG_3e</v>
      </c>
      <c r="C56" s="5" t="str">
        <f>Feuil10!B2</f>
        <v>ANTELME Albin</v>
      </c>
      <c r="D56" s="5" t="str">
        <f>Feuil10!C2</f>
        <v>A</v>
      </c>
      <c r="E56" s="5" t="str">
        <f>Feuil10!D2</f>
        <v>2</v>
      </c>
      <c r="F56" s="5">
        <f>Feuil10!E2</f>
        <v>0</v>
      </c>
      <c r="G56" s="5">
        <f>Feuil10!F2</f>
        <v>0</v>
      </c>
      <c r="H56" s="5">
        <f>Feuil10!G2</f>
        <v>5</v>
      </c>
      <c r="I56" s="5">
        <f>Feuil10!H2</f>
        <v>4</v>
      </c>
      <c r="J56" s="5">
        <f>Feuil10!I2</f>
        <v>0</v>
      </c>
      <c r="K56" s="5">
        <f>Feuil10!J2</f>
        <v>0</v>
      </c>
      <c r="L56" s="5">
        <f>Feuil10!K2</f>
        <v>0</v>
      </c>
      <c r="M56" s="5">
        <f>Feuil10!L2</f>
        <v>0</v>
      </c>
      <c r="N56" s="5">
        <f>Feuil10!M2</f>
        <v>0</v>
      </c>
      <c r="O56" s="5">
        <f>Feuil10!N2</f>
        <v>0</v>
      </c>
      <c r="P56" s="5">
        <f>Feuil10!O2</f>
        <v>0</v>
      </c>
      <c r="Q56" s="5">
        <f>Feuil10!P2</f>
        <v>0</v>
      </c>
      <c r="R56" s="5">
        <f>Feuil10!Q2</f>
        <v>0</v>
      </c>
      <c r="S56" s="5">
        <f>Feuil10!R2</f>
        <v>0</v>
      </c>
      <c r="T56" s="5">
        <f>Feuil10!S2</f>
        <v>0</v>
      </c>
    </row>
    <row r="57" spans="1:20" ht="30.6" customHeight="1" x14ac:dyDescent="0.25">
      <c r="A57" s="5">
        <v>10</v>
      </c>
      <c r="B57" s="5" t="str">
        <f>Feuil10!A3</f>
        <v>LIG_3e</v>
      </c>
      <c r="C57" s="5" t="str">
        <f>Feuil10!B3</f>
        <v>AUBINEAU PRISSET Mathilde</v>
      </c>
      <c r="D57" s="5" t="str">
        <f>Feuil10!C3</f>
        <v>A</v>
      </c>
      <c r="E57" s="5" t="str">
        <f>Feuil10!D3</f>
        <v>2</v>
      </c>
      <c r="F57" s="5">
        <f>Feuil10!E3</f>
        <v>0</v>
      </c>
      <c r="G57" s="5">
        <f>Feuil10!F3</f>
        <v>0</v>
      </c>
      <c r="H57" s="5">
        <f>Feuil10!G3</f>
        <v>5</v>
      </c>
      <c r="I57" s="5">
        <f>Feuil10!H3</f>
        <v>4</v>
      </c>
      <c r="J57" s="5">
        <f>Feuil10!I3</f>
        <v>0</v>
      </c>
      <c r="K57" s="5">
        <f>Feuil10!J3</f>
        <v>0</v>
      </c>
      <c r="L57" s="5">
        <f>Feuil10!K3</f>
        <v>0</v>
      </c>
      <c r="M57" s="5">
        <f>Feuil10!L3</f>
        <v>0</v>
      </c>
      <c r="N57" s="5">
        <f>Feuil10!M3</f>
        <v>0</v>
      </c>
      <c r="O57" s="5">
        <f>Feuil10!N3</f>
        <v>0</v>
      </c>
      <c r="P57" s="5">
        <f>Feuil10!O3</f>
        <v>0</v>
      </c>
      <c r="Q57" s="5">
        <f>Feuil10!P3</f>
        <v>0</v>
      </c>
      <c r="R57" s="5">
        <f>Feuil10!Q3</f>
        <v>0</v>
      </c>
      <c r="S57" s="5">
        <f>Feuil10!R3</f>
        <v>0</v>
      </c>
      <c r="T57" s="5">
        <f>Feuil10!S3</f>
        <v>0</v>
      </c>
    </row>
    <row r="58" spans="1:20" ht="30.6" customHeight="1" x14ac:dyDescent="0.25">
      <c r="A58" s="5">
        <v>10</v>
      </c>
      <c r="B58" s="5" t="str">
        <f>Feuil10!A4</f>
        <v>LIG_3e</v>
      </c>
      <c r="C58" s="5">
        <f>Feuil10!B4</f>
        <v>0</v>
      </c>
      <c r="D58" s="5" t="str">
        <f>Feuil10!C4</f>
        <v>A</v>
      </c>
      <c r="E58" s="5" t="str">
        <f>Feuil10!D4</f>
        <v>2</v>
      </c>
      <c r="F58" s="5">
        <f>Feuil10!E4</f>
        <v>0</v>
      </c>
      <c r="G58" s="5">
        <f>Feuil10!F4</f>
        <v>0</v>
      </c>
      <c r="H58" s="5">
        <f>Feuil10!G4</f>
        <v>5</v>
      </c>
      <c r="I58" s="5">
        <f>Feuil10!H4</f>
        <v>4</v>
      </c>
      <c r="J58" s="5">
        <f>Feuil10!I4</f>
        <v>0</v>
      </c>
      <c r="K58" s="5">
        <f>Feuil10!J4</f>
        <v>0</v>
      </c>
      <c r="L58" s="5">
        <f>Feuil10!K4</f>
        <v>0</v>
      </c>
      <c r="M58" s="5">
        <f>Feuil10!L4</f>
        <v>0</v>
      </c>
      <c r="N58" s="5">
        <f>Feuil10!M4</f>
        <v>0</v>
      </c>
      <c r="O58" s="5">
        <f>Feuil10!N4</f>
        <v>0</v>
      </c>
      <c r="P58" s="5">
        <f>Feuil10!O4</f>
        <v>0</v>
      </c>
      <c r="Q58" s="5">
        <f>Feuil10!P4</f>
        <v>0</v>
      </c>
      <c r="R58" s="5">
        <f>Feuil10!Q4</f>
        <v>0</v>
      </c>
      <c r="S58" s="5">
        <f>Feuil10!R4</f>
        <v>0</v>
      </c>
      <c r="T58" s="5">
        <f>Feuil10!S4</f>
        <v>0</v>
      </c>
    </row>
    <row r="59" spans="1:20" ht="30.6" customHeight="1" x14ac:dyDescent="0.25">
      <c r="A59" s="5">
        <v>10</v>
      </c>
      <c r="B59" s="5" t="str">
        <f>Feuil10!A5</f>
        <v>LIG_3e</v>
      </c>
      <c r="C59" s="5" t="str">
        <f>Feuil10!B5</f>
        <v>BOURTHOUMIEU Elwann</v>
      </c>
      <c r="D59" s="5" t="str">
        <f>Feuil10!C5</f>
        <v>B</v>
      </c>
      <c r="E59" s="5" t="str">
        <f>Feuil10!D5</f>
        <v>4</v>
      </c>
      <c r="F59" s="5">
        <f>Feuil10!E5</f>
        <v>3</v>
      </c>
      <c r="G59" s="5">
        <f>Feuil10!F5</f>
        <v>0</v>
      </c>
      <c r="H59" s="5">
        <f>Feuil10!G5</f>
        <v>8</v>
      </c>
      <c r="I59" s="5">
        <f>Feuil10!H5</f>
        <v>5</v>
      </c>
      <c r="J59" s="5">
        <f>Feuil10!I5</f>
        <v>0</v>
      </c>
      <c r="K59" s="5">
        <f>Feuil10!J5</f>
        <v>0</v>
      </c>
      <c r="L59" s="5">
        <f>Feuil10!K5</f>
        <v>0</v>
      </c>
      <c r="M59" s="5">
        <f>Feuil10!L5</f>
        <v>0</v>
      </c>
      <c r="N59" s="5">
        <f>Feuil10!M5</f>
        <v>0</v>
      </c>
      <c r="O59" s="5">
        <f>Feuil10!N5</f>
        <v>0</v>
      </c>
      <c r="P59" s="5">
        <f>Feuil10!O5</f>
        <v>0</v>
      </c>
      <c r="Q59" s="5">
        <f>Feuil10!P5</f>
        <v>0</v>
      </c>
      <c r="R59" s="5">
        <f>Feuil10!Q5</f>
        <v>0</v>
      </c>
      <c r="S59" s="5">
        <f>Feuil10!R5</f>
        <v>0</v>
      </c>
      <c r="T59" s="5">
        <f>Feuil10!S5</f>
        <v>0</v>
      </c>
    </row>
    <row r="60" spans="1:20" ht="30.6" customHeight="1" x14ac:dyDescent="0.25">
      <c r="A60" s="5">
        <v>10</v>
      </c>
      <c r="B60" s="5" t="str">
        <f>Feuil10!A6</f>
        <v>LIG_3e</v>
      </c>
      <c r="C60" s="5" t="str">
        <f>Feuil10!B6</f>
        <v>CANTITEAU-PIEDNOIR Adélaïde</v>
      </c>
      <c r="D60" s="5" t="str">
        <f>Feuil10!C6</f>
        <v>B</v>
      </c>
      <c r="E60" s="5" t="str">
        <f>Feuil10!D6</f>
        <v>4</v>
      </c>
      <c r="F60" s="5">
        <f>Feuil10!E6</f>
        <v>3</v>
      </c>
      <c r="G60" s="5">
        <f>Feuil10!F6</f>
        <v>0</v>
      </c>
      <c r="H60" s="5">
        <f>Feuil10!G6</f>
        <v>8</v>
      </c>
      <c r="I60" s="5">
        <f>Feuil10!H6</f>
        <v>5</v>
      </c>
      <c r="J60" s="5">
        <f>Feuil10!I6</f>
        <v>0</v>
      </c>
      <c r="K60" s="5">
        <f>Feuil10!J6</f>
        <v>0</v>
      </c>
      <c r="L60" s="5">
        <f>Feuil10!K6</f>
        <v>0</v>
      </c>
      <c r="M60" s="5">
        <f>Feuil10!L6</f>
        <v>0</v>
      </c>
      <c r="N60" s="5">
        <f>Feuil10!M6</f>
        <v>0</v>
      </c>
      <c r="O60" s="5">
        <f>Feuil10!N6</f>
        <v>0</v>
      </c>
      <c r="P60" s="5">
        <f>Feuil10!O6</f>
        <v>0</v>
      </c>
      <c r="Q60" s="5">
        <f>Feuil10!P6</f>
        <v>0</v>
      </c>
      <c r="R60" s="5">
        <f>Feuil10!Q6</f>
        <v>0</v>
      </c>
      <c r="S60" s="5">
        <f>Feuil10!R6</f>
        <v>0</v>
      </c>
      <c r="T60" s="5">
        <f>Feuil10!S6</f>
        <v>0</v>
      </c>
    </row>
    <row r="61" spans="1:20" ht="30.6" customHeight="1" x14ac:dyDescent="0.25">
      <c r="A61" s="5">
        <v>10</v>
      </c>
      <c r="B61" s="5" t="str">
        <f>Feuil10!A7</f>
        <v>LIG_3e</v>
      </c>
      <c r="C61" s="5">
        <f>Feuil10!B7</f>
        <v>0</v>
      </c>
      <c r="D61" s="5" t="str">
        <f>Feuil10!C7</f>
        <v>B</v>
      </c>
      <c r="E61" s="5" t="str">
        <f>Feuil10!D7</f>
        <v>4</v>
      </c>
      <c r="F61" s="5">
        <f>Feuil10!E7</f>
        <v>3</v>
      </c>
      <c r="G61" s="5">
        <f>Feuil10!F7</f>
        <v>0</v>
      </c>
      <c r="H61" s="5">
        <f>Feuil10!G7</f>
        <v>8</v>
      </c>
      <c r="I61" s="5">
        <f>Feuil10!H7</f>
        <v>5</v>
      </c>
      <c r="J61" s="5">
        <f>Feuil10!I7</f>
        <v>0</v>
      </c>
      <c r="K61" s="5">
        <f>Feuil10!J7</f>
        <v>0</v>
      </c>
      <c r="L61" s="5">
        <f>Feuil10!K7</f>
        <v>0</v>
      </c>
      <c r="M61" s="5">
        <f>Feuil10!L7</f>
        <v>0</v>
      </c>
      <c r="N61" s="5">
        <f>Feuil10!M7</f>
        <v>0</v>
      </c>
      <c r="O61" s="5">
        <f>Feuil10!N7</f>
        <v>0</v>
      </c>
      <c r="P61" s="5">
        <f>Feuil10!O7</f>
        <v>0</v>
      </c>
      <c r="Q61" s="5">
        <f>Feuil10!P7</f>
        <v>0</v>
      </c>
      <c r="R61" s="5">
        <f>Feuil10!Q7</f>
        <v>0</v>
      </c>
      <c r="S61" s="5">
        <f>Feuil10!R7</f>
        <v>0</v>
      </c>
      <c r="T61" s="5">
        <f>Feuil10!S7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0"/>
  </sheetPr>
  <dimension ref="A1:AN44"/>
  <sheetViews>
    <sheetView topLeftCell="AB1" zoomScale="80" zoomScaleNormal="80" workbookViewId="0">
      <selection activeCell="AD22" sqref="AD22:AF22"/>
    </sheetView>
  </sheetViews>
  <sheetFormatPr baseColWidth="10" defaultColWidth="0" defaultRowHeight="15" zeroHeight="1" x14ac:dyDescent="0.25"/>
  <cols>
    <col min="1" max="1" width="11.42578125" style="3" hidden="1" customWidth="1"/>
    <col min="2" max="2" width="34.28515625" style="3" hidden="1" customWidth="1"/>
    <col min="3" max="3" width="19" style="3" hidden="1" customWidth="1"/>
    <col min="4" max="27" width="11.42578125" style="3" hidden="1" customWidth="1"/>
    <col min="28" max="28" width="1.85546875" style="22" customWidth="1"/>
    <col min="29" max="29" width="12.140625" style="22" customWidth="1"/>
    <col min="30" max="32" width="12.140625" style="23" customWidth="1"/>
    <col min="33" max="33" width="1.85546875" style="23" customWidth="1"/>
    <col min="34" max="35" width="0" style="3" hidden="1" customWidth="1"/>
    <col min="36" max="40" width="0" style="19" hidden="1" customWidth="1"/>
    <col min="41" max="16384" width="14.7109375" style="19" hidden="1"/>
  </cols>
  <sheetData>
    <row r="1" spans="1:40" x14ac:dyDescent="0.25">
      <c r="A1" s="18" t="str">
        <f>AD9</f>
        <v>Classe :</v>
      </c>
      <c r="B1" s="18" t="s">
        <v>34</v>
      </c>
      <c r="C1" s="18" t="s">
        <v>40</v>
      </c>
      <c r="D1" s="18" t="s">
        <v>42</v>
      </c>
      <c r="E1" s="18" t="s">
        <v>28</v>
      </c>
      <c r="F1" s="18" t="s">
        <v>35</v>
      </c>
      <c r="G1" s="18" t="str">
        <f>AD27</f>
        <v>Attaque
non touchée</v>
      </c>
      <c r="H1" s="18" t="str">
        <f>AE27</f>
        <v xml:space="preserve">Attaque en
zone arrière  </v>
      </c>
      <c r="I1" s="18" t="str">
        <f>AF27</f>
        <v>Attaque en
zone avant</v>
      </c>
      <c r="J1" s="18" t="s">
        <v>45</v>
      </c>
      <c r="K1" s="18" t="s">
        <v>41</v>
      </c>
      <c r="L1" s="18" t="s">
        <v>46</v>
      </c>
      <c r="M1" s="18" t="s">
        <v>47</v>
      </c>
      <c r="N1" s="18" t="s">
        <v>48</v>
      </c>
      <c r="O1" s="18" t="s">
        <v>49</v>
      </c>
      <c r="P1" s="18" t="s">
        <v>50</v>
      </c>
      <c r="Q1" s="18" t="s">
        <v>51</v>
      </c>
      <c r="R1" s="18" t="s">
        <v>52</v>
      </c>
      <c r="S1" s="18" t="s">
        <v>53</v>
      </c>
      <c r="T1" s="19"/>
      <c r="U1" s="19"/>
      <c r="V1" s="19"/>
      <c r="W1" s="19"/>
      <c r="X1" s="19"/>
      <c r="Y1" s="19"/>
      <c r="Z1" s="19"/>
      <c r="AA1" s="20"/>
      <c r="AB1" s="21"/>
      <c r="AG1" s="21"/>
      <c r="AH1" s="20"/>
    </row>
    <row r="2" spans="1:40" ht="21" customHeight="1" x14ac:dyDescent="0.25">
      <c r="A2" s="13" t="str">
        <f t="shared" ref="A2:A7" si="0">$AE$9</f>
        <v>Classe_2</v>
      </c>
      <c r="B2" s="13" t="str">
        <f>$AD$15</f>
        <v>Elève 3</v>
      </c>
      <c r="C2" s="13" t="str">
        <f>$AM$16</f>
        <v>A</v>
      </c>
      <c r="D2" s="13" t="str">
        <f>$AN$16</f>
        <v>2</v>
      </c>
      <c r="E2" s="13">
        <f>$AD$36</f>
        <v>0</v>
      </c>
      <c r="F2" s="13">
        <f t="shared" ref="F2:F7" si="1">$AD$39</f>
        <v>0</v>
      </c>
      <c r="G2" s="13">
        <f>$AD$28</f>
        <v>5</v>
      </c>
      <c r="H2" s="13">
        <f>$AE$28</f>
        <v>4</v>
      </c>
      <c r="I2" s="13">
        <f>$AF$28</f>
        <v>0</v>
      </c>
      <c r="J2" s="13"/>
      <c r="K2" s="13"/>
      <c r="L2" s="13"/>
      <c r="M2" s="13"/>
      <c r="N2" s="13"/>
      <c r="O2" s="13"/>
      <c r="P2" s="13"/>
      <c r="Q2" s="13"/>
      <c r="R2" s="13"/>
      <c r="S2" s="13"/>
      <c r="AG2" s="22"/>
    </row>
    <row r="3" spans="1:40" ht="34.5" customHeight="1" x14ac:dyDescent="0.25">
      <c r="A3" s="13" t="str">
        <f t="shared" si="0"/>
        <v>Classe_2</v>
      </c>
      <c r="B3" s="13" t="str">
        <f>AD16</f>
        <v>Elève 5</v>
      </c>
      <c r="C3" s="13" t="str">
        <f t="shared" ref="C3:C4" si="2">$AM$16</f>
        <v>A</v>
      </c>
      <c r="D3" s="13" t="str">
        <f t="shared" ref="D3:D4" si="3">$AN$16</f>
        <v>2</v>
      </c>
      <c r="E3" s="13">
        <f>$AD$36</f>
        <v>0</v>
      </c>
      <c r="F3" s="13">
        <f t="shared" si="1"/>
        <v>0</v>
      </c>
      <c r="G3" s="13">
        <f>$AD$28</f>
        <v>5</v>
      </c>
      <c r="H3" s="13">
        <f>$AE$28</f>
        <v>4</v>
      </c>
      <c r="I3" s="13">
        <f>$AF$28</f>
        <v>0</v>
      </c>
      <c r="J3" s="13"/>
      <c r="K3" s="13"/>
      <c r="L3" s="13"/>
      <c r="M3" s="13"/>
      <c r="N3" s="13"/>
      <c r="O3" s="13"/>
      <c r="P3" s="13"/>
      <c r="Q3" s="13"/>
      <c r="R3" s="13"/>
      <c r="S3" s="13"/>
      <c r="AG3" s="22"/>
    </row>
    <row r="4" spans="1:40" ht="9" customHeight="1" x14ac:dyDescent="0.25">
      <c r="A4" s="13" t="str">
        <f t="shared" si="0"/>
        <v>Classe_2</v>
      </c>
      <c r="B4" s="13">
        <f>AD17</f>
        <v>0</v>
      </c>
      <c r="C4" s="13" t="str">
        <f t="shared" si="2"/>
        <v>A</v>
      </c>
      <c r="D4" s="13" t="str">
        <f t="shared" si="3"/>
        <v>2</v>
      </c>
      <c r="E4" s="13">
        <f>$AD$36</f>
        <v>0</v>
      </c>
      <c r="F4" s="13">
        <f t="shared" si="1"/>
        <v>0</v>
      </c>
      <c r="G4" s="13">
        <f>$AD$28</f>
        <v>5</v>
      </c>
      <c r="H4" s="13">
        <f>$AE$28</f>
        <v>4</v>
      </c>
      <c r="I4" s="13">
        <f>$AF$28</f>
        <v>0</v>
      </c>
      <c r="J4" s="13"/>
      <c r="K4" s="13"/>
      <c r="L4" s="13"/>
      <c r="M4" s="13"/>
      <c r="N4" s="13"/>
      <c r="O4" s="13"/>
      <c r="P4" s="13"/>
      <c r="Q4" s="13"/>
      <c r="R4" s="13"/>
      <c r="S4" s="13"/>
      <c r="AG4" s="22"/>
      <c r="AL4" s="19" t="s">
        <v>55</v>
      </c>
    </row>
    <row r="5" spans="1:40" ht="4.5" customHeight="1" x14ac:dyDescent="0.25">
      <c r="A5" s="13" t="str">
        <f t="shared" si="0"/>
        <v>Classe_2</v>
      </c>
      <c r="B5" s="13" t="str">
        <f>AD21</f>
        <v>Elève 2</v>
      </c>
      <c r="C5" s="13" t="str">
        <f>$AM$22</f>
        <v>B</v>
      </c>
      <c r="D5" s="13" t="str">
        <f>$AN$22</f>
        <v>4</v>
      </c>
      <c r="E5" s="13">
        <f>$AF$36</f>
        <v>3</v>
      </c>
      <c r="F5" s="13">
        <f t="shared" si="1"/>
        <v>0</v>
      </c>
      <c r="G5" s="13">
        <f>$AD$33</f>
        <v>8</v>
      </c>
      <c r="H5" s="13">
        <f>$AE$33</f>
        <v>5</v>
      </c>
      <c r="I5" s="13">
        <f>$AF$33</f>
        <v>0</v>
      </c>
      <c r="J5" s="13"/>
      <c r="K5" s="13"/>
      <c r="L5" s="13"/>
      <c r="M5" s="13"/>
      <c r="N5" s="13"/>
      <c r="O5" s="13"/>
      <c r="P5" s="13"/>
      <c r="Q5" s="13"/>
      <c r="R5" s="13"/>
      <c r="S5" s="13"/>
      <c r="AG5" s="22"/>
      <c r="AL5" s="19" t="s">
        <v>56</v>
      </c>
    </row>
    <row r="6" spans="1:40" ht="22.5" hidden="1" customHeight="1" x14ac:dyDescent="0.25">
      <c r="A6" s="13" t="str">
        <f t="shared" si="0"/>
        <v>Classe_2</v>
      </c>
      <c r="B6" s="13" t="str">
        <f>AD22</f>
        <v>Elève 6</v>
      </c>
      <c r="C6" s="13" t="str">
        <f t="shared" ref="C6:C7" si="4">$AM$22</f>
        <v>B</v>
      </c>
      <c r="D6" s="13" t="str">
        <f t="shared" ref="D6:D7" si="5">$AN$22</f>
        <v>4</v>
      </c>
      <c r="E6" s="13">
        <f>$AF$36</f>
        <v>3</v>
      </c>
      <c r="F6" s="13">
        <f t="shared" si="1"/>
        <v>0</v>
      </c>
      <c r="G6" s="13">
        <f>$AD$33</f>
        <v>8</v>
      </c>
      <c r="H6" s="13">
        <f>$AE$33</f>
        <v>5</v>
      </c>
      <c r="I6" s="13">
        <f>$AF$33</f>
        <v>0</v>
      </c>
      <c r="J6" s="13"/>
      <c r="K6" s="13"/>
      <c r="L6" s="13"/>
      <c r="M6" s="13"/>
      <c r="N6" s="13"/>
      <c r="O6" s="13"/>
      <c r="P6" s="13"/>
      <c r="Q6" s="13"/>
      <c r="R6" s="13"/>
      <c r="S6" s="13"/>
      <c r="AG6" s="22"/>
      <c r="AL6" s="19" t="s">
        <v>43</v>
      </c>
    </row>
    <row r="7" spans="1:40" ht="19.5" hidden="1" customHeight="1" x14ac:dyDescent="0.25">
      <c r="A7" s="13" t="str">
        <f t="shared" si="0"/>
        <v>Classe_2</v>
      </c>
      <c r="B7" s="13">
        <f>AD23</f>
        <v>0</v>
      </c>
      <c r="C7" s="13" t="str">
        <f t="shared" si="4"/>
        <v>B</v>
      </c>
      <c r="D7" s="13" t="str">
        <f t="shared" si="5"/>
        <v>4</v>
      </c>
      <c r="E7" s="13">
        <f>$AF$36</f>
        <v>3</v>
      </c>
      <c r="F7" s="13">
        <f t="shared" si="1"/>
        <v>0</v>
      </c>
      <c r="G7" s="13">
        <f>$AD$33</f>
        <v>8</v>
      </c>
      <c r="H7" s="13">
        <f>$AE$33</f>
        <v>5</v>
      </c>
      <c r="I7" s="13">
        <f>$AF$33</f>
        <v>0</v>
      </c>
      <c r="J7" s="13"/>
      <c r="K7" s="13"/>
      <c r="L7" s="13"/>
      <c r="M7" s="13"/>
      <c r="N7" s="13"/>
      <c r="O7" s="13"/>
      <c r="P7" s="13"/>
      <c r="Q7" s="13"/>
      <c r="R7" s="13"/>
      <c r="S7" s="13"/>
      <c r="AD7" s="49"/>
      <c r="AE7" s="50"/>
      <c r="AF7" s="25"/>
      <c r="AG7" s="25"/>
      <c r="AL7" s="19" t="s">
        <v>60</v>
      </c>
    </row>
    <row r="8" spans="1:40" ht="18.75" hidden="1" customHeight="1" x14ac:dyDescent="0.25">
      <c r="AE8" s="26"/>
      <c r="AL8" s="19" t="s">
        <v>57</v>
      </c>
    </row>
    <row r="9" spans="1:40" ht="23.1" customHeight="1" x14ac:dyDescent="0.25">
      <c r="AB9" s="27"/>
      <c r="AD9" s="24" t="s">
        <v>7</v>
      </c>
      <c r="AE9" s="8" t="s">
        <v>64</v>
      </c>
      <c r="AF9" s="27"/>
      <c r="AG9" s="27"/>
      <c r="AL9" s="19" t="s">
        <v>58</v>
      </c>
    </row>
    <row r="10" spans="1:40" ht="10.5" customHeight="1" x14ac:dyDescent="0.25">
      <c r="AD10" s="28"/>
      <c r="AE10" s="29"/>
      <c r="AF10" s="64"/>
      <c r="AG10" s="64"/>
      <c r="AL10" s="19" t="s">
        <v>59</v>
      </c>
    </row>
    <row r="11" spans="1:40" ht="23.1" customHeight="1" x14ac:dyDescent="0.25">
      <c r="AD11" s="24" t="s">
        <v>10</v>
      </c>
      <c r="AE11" s="8">
        <v>20</v>
      </c>
      <c r="AF11" s="30" t="s">
        <v>28</v>
      </c>
      <c r="AL11" s="19" t="s">
        <v>61</v>
      </c>
    </row>
    <row r="12" spans="1:40" ht="16.5" customHeight="1" x14ac:dyDescent="0.25">
      <c r="AD12" s="28"/>
      <c r="AE12" s="28"/>
    </row>
    <row r="13" spans="1:40" ht="16.5" customHeight="1" x14ac:dyDescent="0.25">
      <c r="AB13" s="31"/>
      <c r="AC13" s="63" t="s">
        <v>32</v>
      </c>
      <c r="AD13" s="63"/>
      <c r="AE13" s="63"/>
      <c r="AF13" s="63"/>
      <c r="AG13" s="31"/>
    </row>
    <row r="14" spans="1:40" ht="16.5" customHeight="1" thickBot="1" x14ac:dyDescent="0.3">
      <c r="AD14" s="28"/>
      <c r="AE14" s="28"/>
    </row>
    <row r="15" spans="1:40" ht="30" customHeight="1" x14ac:dyDescent="0.25">
      <c r="AB15" s="32"/>
      <c r="AC15" s="52" t="s">
        <v>54</v>
      </c>
      <c r="AD15" s="65" t="s">
        <v>67</v>
      </c>
      <c r="AE15" s="66"/>
      <c r="AF15" s="67"/>
      <c r="AG15" s="22"/>
      <c r="AJ15" s="33"/>
      <c r="AK15" s="33"/>
    </row>
    <row r="16" spans="1:40" ht="30" customHeight="1" x14ac:dyDescent="0.25">
      <c r="AB16" s="32"/>
      <c r="AC16" s="57" t="s">
        <v>56</v>
      </c>
      <c r="AD16" s="68" t="s">
        <v>69</v>
      </c>
      <c r="AE16" s="69"/>
      <c r="AF16" s="70"/>
      <c r="AG16" s="22"/>
      <c r="AJ16" s="33"/>
      <c r="AK16" s="33"/>
      <c r="AL16" s="19" t="str">
        <f>AC16</f>
        <v>A2</v>
      </c>
      <c r="AM16" s="19" t="str">
        <f>LEFT(AL16,1)</f>
        <v>A</v>
      </c>
      <c r="AN16" s="19" t="str">
        <f>RIGHT(AL16,1)</f>
        <v>2</v>
      </c>
    </row>
    <row r="17" spans="28:40" ht="30" customHeight="1" thickBot="1" x14ac:dyDescent="0.3">
      <c r="AB17" s="32"/>
      <c r="AC17" s="53"/>
      <c r="AD17" s="71"/>
      <c r="AE17" s="72"/>
      <c r="AF17" s="73"/>
      <c r="AG17" s="22"/>
      <c r="AJ17" s="33"/>
      <c r="AK17" s="33"/>
    </row>
    <row r="18" spans="28:40" ht="6.95" customHeight="1" x14ac:dyDescent="0.25">
      <c r="AD18" s="28"/>
      <c r="AE18" s="28"/>
      <c r="AG18" s="22"/>
      <c r="AJ18" s="33"/>
      <c r="AK18" s="33"/>
    </row>
    <row r="19" spans="28:40" ht="20.100000000000001" customHeight="1" x14ac:dyDescent="0.25">
      <c r="AD19" s="28"/>
      <c r="AE19" s="34" t="s">
        <v>27</v>
      </c>
      <c r="AF19" s="28"/>
      <c r="AG19" s="35"/>
      <c r="AJ19" s="33"/>
      <c r="AK19" s="33"/>
    </row>
    <row r="20" spans="28:40" ht="6.95" customHeight="1" thickBot="1" x14ac:dyDescent="0.3">
      <c r="AD20" s="28"/>
      <c r="AE20" s="35"/>
      <c r="AF20" s="28"/>
      <c r="AG20" s="35"/>
      <c r="AJ20" s="33"/>
      <c r="AK20" s="33"/>
    </row>
    <row r="21" spans="28:40" ht="30" customHeight="1" x14ac:dyDescent="0.25">
      <c r="AC21" s="52" t="s">
        <v>54</v>
      </c>
      <c r="AD21" s="65" t="s">
        <v>66</v>
      </c>
      <c r="AE21" s="66"/>
      <c r="AF21" s="67"/>
      <c r="AG21" s="22"/>
      <c r="AJ21" s="33"/>
      <c r="AK21" s="33"/>
    </row>
    <row r="22" spans="28:40" ht="30" customHeight="1" x14ac:dyDescent="0.25">
      <c r="AC22" s="57" t="s">
        <v>61</v>
      </c>
      <c r="AD22" s="68" t="s">
        <v>70</v>
      </c>
      <c r="AE22" s="69"/>
      <c r="AF22" s="70"/>
      <c r="AG22" s="22"/>
      <c r="AJ22" s="33"/>
      <c r="AK22" s="33"/>
      <c r="AL22" s="19" t="str">
        <f>AC22</f>
        <v>B4</v>
      </c>
      <c r="AM22" s="19" t="str">
        <f>LEFT(AL22,1)</f>
        <v>B</v>
      </c>
      <c r="AN22" s="19" t="str">
        <f>RIGHT(AL22,1)</f>
        <v>4</v>
      </c>
    </row>
    <row r="23" spans="28:40" ht="30" customHeight="1" thickBot="1" x14ac:dyDescent="0.3">
      <c r="AC23" s="53"/>
      <c r="AD23" s="71"/>
      <c r="AE23" s="72"/>
      <c r="AF23" s="73"/>
      <c r="AG23" s="22"/>
      <c r="AJ23" s="33"/>
      <c r="AK23" s="33"/>
    </row>
    <row r="24" spans="28:40" ht="16.5" customHeight="1" x14ac:dyDescent="0.25">
      <c r="AD24" s="22"/>
      <c r="AE24" s="22"/>
      <c r="AF24" s="22"/>
      <c r="AG24" s="22"/>
      <c r="AJ24" s="33"/>
      <c r="AK24" s="33"/>
    </row>
    <row r="25" spans="28:40" ht="16.5" customHeight="1" x14ac:dyDescent="0.25">
      <c r="AB25" s="31"/>
      <c r="AC25" s="63" t="s">
        <v>31</v>
      </c>
      <c r="AD25" s="63"/>
      <c r="AE25" s="63"/>
      <c r="AF25" s="63"/>
      <c r="AG25" s="31"/>
      <c r="AJ25" s="33"/>
      <c r="AK25" s="33"/>
      <c r="AL25" s="33"/>
    </row>
    <row r="26" spans="28:40" ht="16.5" customHeight="1" thickBot="1" x14ac:dyDescent="0.3">
      <c r="AD26" s="22"/>
      <c r="AE26" s="22"/>
      <c r="AF26" s="22"/>
      <c r="AG26" s="22"/>
      <c r="AJ26" s="33"/>
      <c r="AK26" s="33"/>
      <c r="AL26" s="33"/>
    </row>
    <row r="27" spans="28:40" ht="27.95" customHeight="1" thickBot="1" x14ac:dyDescent="0.3">
      <c r="AC27" s="36" t="s">
        <v>29</v>
      </c>
      <c r="AD27" s="37" t="s">
        <v>24</v>
      </c>
      <c r="AE27" s="38" t="s">
        <v>25</v>
      </c>
      <c r="AF27" s="39" t="s">
        <v>26</v>
      </c>
      <c r="AL27" s="40">
        <f>IF(AC29=AE11,2,0)</f>
        <v>0</v>
      </c>
    </row>
    <row r="28" spans="28:40" ht="27.95" customHeight="1" thickBot="1" x14ac:dyDescent="0.3">
      <c r="AC28" s="41" t="s">
        <v>23</v>
      </c>
      <c r="AD28" s="11">
        <v>5</v>
      </c>
      <c r="AE28" s="12">
        <v>4</v>
      </c>
      <c r="AF28" s="9">
        <v>0</v>
      </c>
      <c r="AL28" s="40">
        <f>IF(AL30&gt;=AL35,1,0)</f>
        <v>0</v>
      </c>
    </row>
    <row r="29" spans="28:40" ht="27.95" customHeight="1" thickBot="1" x14ac:dyDescent="0.3">
      <c r="AC29" s="42">
        <f>AD28+AE28+AF28</f>
        <v>9</v>
      </c>
      <c r="AD29" s="60" t="s">
        <v>17</v>
      </c>
      <c r="AE29" s="61"/>
      <c r="AF29" s="51" t="s">
        <v>38</v>
      </c>
      <c r="AG29" s="28"/>
      <c r="AL29" s="3" t="str">
        <f>IF(AD39=0,("…"),(IF(AF29&gt;AD39,0,1)))</f>
        <v>…</v>
      </c>
    </row>
    <row r="30" spans="28:40" ht="27.95" customHeight="1" x14ac:dyDescent="0.25">
      <c r="AD30" s="74" t="s">
        <v>27</v>
      </c>
      <c r="AE30" s="74"/>
      <c r="AF30" s="28"/>
      <c r="AL30" s="3" t="str">
        <f>AD28&amp;AE28&amp;AF28</f>
        <v>540</v>
      </c>
    </row>
    <row r="31" spans="28:40" ht="27.95" customHeight="1" thickBot="1" x14ac:dyDescent="0.3">
      <c r="AD31" s="75"/>
      <c r="AE31" s="75"/>
      <c r="AF31" s="43"/>
      <c r="AG31" s="22"/>
      <c r="AL31" s="3"/>
    </row>
    <row r="32" spans="28:40" ht="27.95" customHeight="1" thickBot="1" x14ac:dyDescent="0.3">
      <c r="AC32" s="36" t="s">
        <v>30</v>
      </c>
      <c r="AD32" s="37" t="s">
        <v>19</v>
      </c>
      <c r="AE32" s="38" t="s">
        <v>20</v>
      </c>
      <c r="AF32" s="39" t="s">
        <v>14</v>
      </c>
      <c r="AL32" s="40" t="str">
        <f>IF(AC23=AA5,"2","0")</f>
        <v>2</v>
      </c>
    </row>
    <row r="33" spans="28:38" ht="27.95" customHeight="1" thickBot="1" x14ac:dyDescent="0.3">
      <c r="AC33" s="41" t="s">
        <v>23</v>
      </c>
      <c r="AD33" s="11">
        <v>8</v>
      </c>
      <c r="AE33" s="12">
        <v>5</v>
      </c>
      <c r="AF33" s="9">
        <v>0</v>
      </c>
      <c r="AL33" s="40" t="str">
        <f>IF(AL35&gt;=AL30,"1","0")</f>
        <v>1</v>
      </c>
    </row>
    <row r="34" spans="28:38" ht="27.95" customHeight="1" thickBot="1" x14ac:dyDescent="0.3">
      <c r="AC34" s="42">
        <f>AD33+AE33+AF33</f>
        <v>13</v>
      </c>
      <c r="AD34" s="60" t="s">
        <v>17</v>
      </c>
      <c r="AE34" s="61"/>
      <c r="AF34" s="10" t="s">
        <v>38</v>
      </c>
      <c r="AG34" s="28"/>
      <c r="AL34" s="3" t="str">
        <f>IF(AD39=0,("…"),(IF(AF34&gt;AD39,0,1)))</f>
        <v>…</v>
      </c>
    </row>
    <row r="35" spans="28:38" ht="14.25" customHeight="1" thickBot="1" x14ac:dyDescent="0.3">
      <c r="AD35" s="44"/>
      <c r="AE35" s="44"/>
      <c r="AL35" s="3" t="str">
        <f>AD33&amp;AE33&amp;AF33</f>
        <v>850</v>
      </c>
    </row>
    <row r="36" spans="28:38" ht="44.25" customHeight="1" thickBot="1" x14ac:dyDescent="0.3">
      <c r="AD36" s="45">
        <f>IF(AL29="…",(AL27+AL28),(AL27+AL28+AL29))</f>
        <v>0</v>
      </c>
      <c r="AE36" s="46" t="s">
        <v>39</v>
      </c>
      <c r="AF36" s="45">
        <f>IF(AL34="…",(AL32+AL33),(AL32+AL33+AL34))</f>
        <v>3</v>
      </c>
    </row>
    <row r="37" spans="28:38" ht="23.1" customHeight="1" x14ac:dyDescent="0.25">
      <c r="AC37" s="47" t="s">
        <v>21</v>
      </c>
      <c r="AD37" s="48"/>
      <c r="AE37" s="48"/>
      <c r="AF37" s="48"/>
      <c r="AG37" s="27"/>
    </row>
    <row r="38" spans="28:38" ht="23.1" customHeight="1" x14ac:dyDescent="0.25">
      <c r="AC38" s="47" t="s">
        <v>37</v>
      </c>
      <c r="AD38" s="48"/>
      <c r="AE38" s="48"/>
      <c r="AF38" s="48"/>
      <c r="AG38" s="27"/>
    </row>
    <row r="39" spans="28:38" ht="23.1" customHeight="1" x14ac:dyDescent="0.25">
      <c r="AC39" s="48" t="s">
        <v>22</v>
      </c>
      <c r="AD39" s="17">
        <v>0</v>
      </c>
      <c r="AE39" s="62" t="s">
        <v>36</v>
      </c>
      <c r="AF39" s="62"/>
      <c r="AG39" s="43"/>
    </row>
    <row r="40" spans="28:38" x14ac:dyDescent="0.25"/>
    <row r="41" spans="28:38" x14ac:dyDescent="0.25"/>
    <row r="42" spans="28:38" x14ac:dyDescent="0.25"/>
    <row r="43" spans="28:38" ht="18.75" x14ac:dyDescent="0.25">
      <c r="AB43" s="31"/>
      <c r="AC43" s="63" t="s">
        <v>33</v>
      </c>
      <c r="AD43" s="63"/>
      <c r="AE43" s="63"/>
      <c r="AF43" s="63"/>
      <c r="AG43" s="31"/>
    </row>
    <row r="44" spans="28:38" x14ac:dyDescent="0.25"/>
  </sheetData>
  <mergeCells count="14">
    <mergeCell ref="AD34:AE34"/>
    <mergeCell ref="AE39:AF39"/>
    <mergeCell ref="AC43:AF43"/>
    <mergeCell ref="AF10:AG10"/>
    <mergeCell ref="AD15:AF15"/>
    <mergeCell ref="AD16:AF16"/>
    <mergeCell ref="AD17:AF17"/>
    <mergeCell ref="AC13:AF13"/>
    <mergeCell ref="AD21:AF21"/>
    <mergeCell ref="AD22:AF22"/>
    <mergeCell ref="AD23:AF23"/>
    <mergeCell ref="AD29:AE29"/>
    <mergeCell ref="AD30:AE31"/>
    <mergeCell ref="AC25:AF25"/>
  </mergeCells>
  <conditionalFormatting sqref="AC29">
    <cfRule type="cellIs" dxfId="39" priority="5" operator="equal">
      <formula>$AE$11</formula>
    </cfRule>
    <cfRule type="cellIs" dxfId="38" priority="6" operator="greaterThan">
      <formula>$AE$11</formula>
    </cfRule>
  </conditionalFormatting>
  <conditionalFormatting sqref="AC34">
    <cfRule type="cellIs" dxfId="37" priority="1" operator="equal">
      <formula>$AE$11</formula>
    </cfRule>
    <cfRule type="cellIs" dxfId="36" priority="2" operator="greaterThan">
      <formula>$AE$11</formula>
    </cfRule>
  </conditionalFormatting>
  <dataValidations count="6">
    <dataValidation type="list" allowBlank="1" showInputMessage="1" showErrorMessage="1" sqref="AE10 AE12 AE14" xr:uid="{00000000-0002-0000-0200-000000000000}">
      <formula1>Cla</formula1>
    </dataValidation>
    <dataValidation type="list" allowBlank="1" showInputMessage="1" showErrorMessage="1" sqref="AD15:AF17 AD21:AF23" xr:uid="{00000000-0002-0000-0200-000001000000}">
      <formula1>INDIRECT(AE$9)</formula1>
    </dataValidation>
    <dataValidation type="list" allowBlank="1" showInputMessage="1" showErrorMessage="1" sqref="AE7 AE11 AD28:AF28 AD33:AF33" xr:uid="{00000000-0002-0000-0200-000002000000}">
      <formula1>"0,1,2,3,4,5,6,7,8,9,10,11,12,13,14,15,16,17,18,19,20"</formula1>
    </dataValidation>
    <dataValidation type="list" allowBlank="1" showInputMessage="1" showErrorMessage="1" promptTitle="ici" prompt="Renseigner cette case que si vous jouer avec joker(s)" sqref="AF34 AF29" xr:uid="{A4076FF5-9B13-4AB8-AE1F-007AB51BBF6D}">
      <formula1>". . . ,1,2,3,4,5,6,7,8,9,10,11,12,13,14,15,16,17,18,19,20"</formula1>
    </dataValidation>
    <dataValidation type="list" allowBlank="1" showInputMessage="1" showErrorMessage="1" promptTitle="ici" prompt="C'est le professeur qui détermine si vous jouez avec joker(s) et combien ! ! !" sqref="AD39" xr:uid="{ED0A0F4A-6228-498B-8281-D3A1AB28AC99}">
      <formula1>"0 ,1,2,3,4,5,6,7,8,9,10,11,12,13,14,15,16,17,18,19,20"</formula1>
    </dataValidation>
    <dataValidation type="list" allowBlank="1" showInputMessage="1" showErrorMessage="1" sqref="AC16 AC22" xr:uid="{882B1F2F-454E-4A9E-AA7F-91B1FFE43D93}">
      <formula1>$AL$4:$AL$11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3000000}">
          <x14:formula1>
            <xm:f>Parametres!$1:$1</xm:f>
          </x14:formula1>
          <xm:sqref>AE9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F779A-B176-4A38-A055-CD17ACB38947}">
  <sheetPr>
    <tabColor theme="0"/>
  </sheetPr>
  <dimension ref="A1:AN44"/>
  <sheetViews>
    <sheetView topLeftCell="AB2" zoomScale="80" zoomScaleNormal="80" workbookViewId="0">
      <selection activeCell="AF19" sqref="AF19"/>
    </sheetView>
  </sheetViews>
  <sheetFormatPr baseColWidth="10" defaultColWidth="0" defaultRowHeight="15" customHeight="1" zeroHeight="1" x14ac:dyDescent="0.25"/>
  <cols>
    <col min="1" max="1" width="11.42578125" style="3" hidden="1" customWidth="1"/>
    <col min="2" max="2" width="34.28515625" style="3" hidden="1" customWidth="1"/>
    <col min="3" max="3" width="19" style="3" hidden="1" customWidth="1"/>
    <col min="4" max="27" width="11.42578125" style="3" hidden="1" customWidth="1"/>
    <col min="28" max="28" width="1.85546875" style="22" customWidth="1"/>
    <col min="29" max="29" width="12.140625" style="22" customWidth="1"/>
    <col min="30" max="32" width="12.140625" style="54" customWidth="1"/>
    <col min="33" max="33" width="1.85546875" style="54" customWidth="1"/>
    <col min="34" max="35" width="0" style="3" hidden="1" customWidth="1"/>
    <col min="36" max="40" width="0" style="19" hidden="1" customWidth="1"/>
    <col min="41" max="16384" width="14.7109375" style="19" hidden="1"/>
  </cols>
  <sheetData>
    <row r="1" spans="1:40" x14ac:dyDescent="0.25">
      <c r="A1" s="18" t="str">
        <f>AD9</f>
        <v>Classe :</v>
      </c>
      <c r="B1" s="18" t="s">
        <v>34</v>
      </c>
      <c r="C1" s="18" t="s">
        <v>40</v>
      </c>
      <c r="D1" s="18" t="s">
        <v>42</v>
      </c>
      <c r="E1" s="18" t="s">
        <v>44</v>
      </c>
      <c r="F1" s="18" t="s">
        <v>35</v>
      </c>
      <c r="G1" s="18" t="str">
        <f>AD27</f>
        <v>Attaque
non touchée</v>
      </c>
      <c r="H1" s="18" t="str">
        <f>AE27</f>
        <v xml:space="preserve">Attaque en
zone arrière  </v>
      </c>
      <c r="I1" s="18" t="str">
        <f>AF27</f>
        <v>Attaque en
zone avant</v>
      </c>
      <c r="J1" s="18" t="s">
        <v>45</v>
      </c>
      <c r="K1" s="18" t="s">
        <v>41</v>
      </c>
      <c r="L1" s="18" t="s">
        <v>46</v>
      </c>
      <c r="M1" s="18" t="s">
        <v>47</v>
      </c>
      <c r="N1" s="18" t="s">
        <v>48</v>
      </c>
      <c r="O1" s="18" t="s">
        <v>49</v>
      </c>
      <c r="P1" s="18" t="s">
        <v>50</v>
      </c>
      <c r="Q1" s="18" t="s">
        <v>51</v>
      </c>
      <c r="R1" s="18" t="s">
        <v>52</v>
      </c>
      <c r="S1" s="18" t="s">
        <v>53</v>
      </c>
      <c r="T1" s="19"/>
      <c r="U1" s="19"/>
      <c r="V1" s="19"/>
      <c r="W1" s="19"/>
      <c r="X1" s="19"/>
      <c r="Y1" s="19"/>
      <c r="Z1" s="19"/>
      <c r="AA1" s="20"/>
      <c r="AB1" s="21"/>
      <c r="AG1" s="21"/>
      <c r="AH1" s="20"/>
    </row>
    <row r="2" spans="1:40" ht="21" customHeight="1" x14ac:dyDescent="0.25">
      <c r="A2" s="13" t="str">
        <f t="shared" ref="A2:A7" si="0">$AE$9</f>
        <v>LIG_3e</v>
      </c>
      <c r="B2" s="13" t="str">
        <f>$AD$15</f>
        <v>DIEUMEGARD Marie</v>
      </c>
      <c r="C2" s="13" t="str">
        <f>$AM$16</f>
        <v>B</v>
      </c>
      <c r="D2" s="13" t="str">
        <f>$AN$16</f>
        <v>3</v>
      </c>
      <c r="E2" s="13">
        <f>$AD$36</f>
        <v>2</v>
      </c>
      <c r="F2" s="13">
        <f t="shared" ref="F2:F7" si="1">$AD$39</f>
        <v>0</v>
      </c>
      <c r="G2" s="13">
        <f>$AD$28</f>
        <v>10</v>
      </c>
      <c r="H2" s="13">
        <f>$AE$28</f>
        <v>9</v>
      </c>
      <c r="I2" s="13">
        <f>$AF$28</f>
        <v>1</v>
      </c>
      <c r="J2" s="13"/>
      <c r="K2" s="13"/>
      <c r="L2" s="13"/>
      <c r="M2" s="13"/>
      <c r="N2" s="13"/>
      <c r="O2" s="13"/>
      <c r="P2" s="13"/>
      <c r="Q2" s="13"/>
      <c r="R2" s="13"/>
      <c r="S2" s="13"/>
      <c r="AG2" s="22"/>
    </row>
    <row r="3" spans="1:40" ht="34.5" customHeight="1" x14ac:dyDescent="0.25">
      <c r="A3" s="13" t="str">
        <f t="shared" si="0"/>
        <v>LIG_3e</v>
      </c>
      <c r="B3" s="13" t="str">
        <f>AD16</f>
        <v>DOUIT--CAJAT Enora</v>
      </c>
      <c r="C3" s="13" t="str">
        <f t="shared" ref="C3:C4" si="2">$AM$16</f>
        <v>B</v>
      </c>
      <c r="D3" s="13" t="str">
        <f t="shared" ref="D3:D4" si="3">$AN$16</f>
        <v>3</v>
      </c>
      <c r="E3" s="13">
        <f>$AD$36</f>
        <v>2</v>
      </c>
      <c r="F3" s="13">
        <f t="shared" si="1"/>
        <v>0</v>
      </c>
      <c r="G3" s="13">
        <f>$AD$28</f>
        <v>10</v>
      </c>
      <c r="H3" s="13">
        <f>$AE$28</f>
        <v>9</v>
      </c>
      <c r="I3" s="13">
        <f>$AF$28</f>
        <v>1</v>
      </c>
      <c r="J3" s="13"/>
      <c r="K3" s="13"/>
      <c r="L3" s="13"/>
      <c r="M3" s="13"/>
      <c r="N3" s="13"/>
      <c r="O3" s="13"/>
      <c r="P3" s="13"/>
      <c r="Q3" s="13"/>
      <c r="R3" s="13"/>
      <c r="S3" s="13"/>
      <c r="AG3" s="22"/>
    </row>
    <row r="4" spans="1:40" ht="9" customHeight="1" x14ac:dyDescent="0.25">
      <c r="A4" s="13" t="str">
        <f t="shared" si="0"/>
        <v>LIG_3e</v>
      </c>
      <c r="B4" s="13">
        <f>AD17</f>
        <v>0</v>
      </c>
      <c r="C4" s="13" t="str">
        <f t="shared" si="2"/>
        <v>B</v>
      </c>
      <c r="D4" s="13" t="str">
        <f t="shared" si="3"/>
        <v>3</v>
      </c>
      <c r="E4" s="13">
        <f>$AD$36</f>
        <v>2</v>
      </c>
      <c r="F4" s="13">
        <f t="shared" si="1"/>
        <v>0</v>
      </c>
      <c r="G4" s="13">
        <f>$AD$28</f>
        <v>10</v>
      </c>
      <c r="H4" s="13">
        <f>$AE$28</f>
        <v>9</v>
      </c>
      <c r="I4" s="13">
        <f>$AF$28</f>
        <v>1</v>
      </c>
      <c r="J4" s="13"/>
      <c r="K4" s="13"/>
      <c r="L4" s="13"/>
      <c r="M4" s="13"/>
      <c r="N4" s="13"/>
      <c r="O4" s="13"/>
      <c r="P4" s="13"/>
      <c r="Q4" s="13"/>
      <c r="R4" s="13"/>
      <c r="S4" s="13"/>
      <c r="AG4" s="22"/>
      <c r="AL4" s="19" t="s">
        <v>55</v>
      </c>
    </row>
    <row r="5" spans="1:40" ht="4.5" customHeight="1" x14ac:dyDescent="0.25">
      <c r="A5" s="13" t="str">
        <f t="shared" si="0"/>
        <v>LIG_3e</v>
      </c>
      <c r="B5" s="13" t="str">
        <f>AD21</f>
        <v>DELAVAL Emma</v>
      </c>
      <c r="C5" s="13" t="str">
        <f>$AM$22</f>
        <v>A</v>
      </c>
      <c r="D5" s="13" t="str">
        <f>$AN$22</f>
        <v>4</v>
      </c>
      <c r="E5" s="13">
        <f>$AF$36</f>
        <v>3</v>
      </c>
      <c r="F5" s="13">
        <f t="shared" si="1"/>
        <v>0</v>
      </c>
      <c r="G5" s="13">
        <f>$AD$33</f>
        <v>13</v>
      </c>
      <c r="H5" s="13">
        <f>$AE$33</f>
        <v>5</v>
      </c>
      <c r="I5" s="13">
        <f>$AF$33</f>
        <v>0</v>
      </c>
      <c r="J5" s="13"/>
      <c r="K5" s="13"/>
      <c r="L5" s="13"/>
      <c r="M5" s="13"/>
      <c r="N5" s="13"/>
      <c r="O5" s="13"/>
      <c r="P5" s="13"/>
      <c r="Q5" s="13"/>
      <c r="R5" s="13"/>
      <c r="S5" s="13"/>
      <c r="AG5" s="22"/>
      <c r="AL5" s="19" t="s">
        <v>56</v>
      </c>
    </row>
    <row r="6" spans="1:40" ht="22.5" hidden="1" customHeight="1" x14ac:dyDescent="0.25">
      <c r="A6" s="13" t="str">
        <f t="shared" si="0"/>
        <v>LIG_3e</v>
      </c>
      <c r="B6" s="13" t="str">
        <f>AD22</f>
        <v>DOURTHE Célia</v>
      </c>
      <c r="C6" s="13" t="str">
        <f t="shared" ref="C6:C7" si="4">$AM$22</f>
        <v>A</v>
      </c>
      <c r="D6" s="13" t="str">
        <f t="shared" ref="D6:D7" si="5">$AN$22</f>
        <v>4</v>
      </c>
      <c r="E6" s="13">
        <f>$AF$36</f>
        <v>3</v>
      </c>
      <c r="F6" s="13">
        <f t="shared" si="1"/>
        <v>0</v>
      </c>
      <c r="G6" s="13">
        <f>$AD$33</f>
        <v>13</v>
      </c>
      <c r="H6" s="13">
        <f>$AE$33</f>
        <v>5</v>
      </c>
      <c r="I6" s="13">
        <f>$AF$33</f>
        <v>0</v>
      </c>
      <c r="J6" s="13"/>
      <c r="K6" s="13"/>
      <c r="L6" s="13"/>
      <c r="M6" s="13"/>
      <c r="N6" s="13"/>
      <c r="O6" s="13"/>
      <c r="P6" s="13"/>
      <c r="Q6" s="13"/>
      <c r="R6" s="13"/>
      <c r="S6" s="13"/>
      <c r="AG6" s="22"/>
      <c r="AL6" s="19" t="s">
        <v>43</v>
      </c>
    </row>
    <row r="7" spans="1:40" ht="19.5" hidden="1" customHeight="1" x14ac:dyDescent="0.25">
      <c r="A7" s="13" t="str">
        <f t="shared" si="0"/>
        <v>LIG_3e</v>
      </c>
      <c r="B7" s="13">
        <f>AD23</f>
        <v>0</v>
      </c>
      <c r="C7" s="13" t="str">
        <f t="shared" si="4"/>
        <v>A</v>
      </c>
      <c r="D7" s="13" t="str">
        <f t="shared" si="5"/>
        <v>4</v>
      </c>
      <c r="E7" s="13">
        <f>$AF$36</f>
        <v>3</v>
      </c>
      <c r="F7" s="13">
        <f t="shared" si="1"/>
        <v>0</v>
      </c>
      <c r="G7" s="13">
        <f>$AD$33</f>
        <v>13</v>
      </c>
      <c r="H7" s="13">
        <f>$AE$33</f>
        <v>5</v>
      </c>
      <c r="I7" s="13">
        <f>$AF$33</f>
        <v>0</v>
      </c>
      <c r="J7" s="13"/>
      <c r="K7" s="13"/>
      <c r="L7" s="13"/>
      <c r="M7" s="13"/>
      <c r="N7" s="13"/>
      <c r="O7" s="13"/>
      <c r="P7" s="13"/>
      <c r="Q7" s="13"/>
      <c r="R7" s="13"/>
      <c r="S7" s="13"/>
      <c r="AD7" s="49"/>
      <c r="AE7" s="50"/>
      <c r="AF7" s="25"/>
      <c r="AG7" s="25"/>
      <c r="AL7" s="19" t="s">
        <v>60</v>
      </c>
    </row>
    <row r="8" spans="1:40" ht="18.75" hidden="1" customHeight="1" x14ac:dyDescent="0.25">
      <c r="AE8" s="26"/>
      <c r="AL8" s="19" t="s">
        <v>57</v>
      </c>
    </row>
    <row r="9" spans="1:40" ht="23.1" customHeight="1" x14ac:dyDescent="0.25">
      <c r="AB9" s="27"/>
      <c r="AD9" s="24" t="s">
        <v>7</v>
      </c>
      <c r="AE9" s="8" t="s">
        <v>0</v>
      </c>
      <c r="AF9" s="27"/>
      <c r="AG9" s="27"/>
      <c r="AL9" s="19" t="s">
        <v>58</v>
      </c>
    </row>
    <row r="10" spans="1:40" ht="10.5" customHeight="1" x14ac:dyDescent="0.25">
      <c r="AD10" s="28"/>
      <c r="AE10" s="29"/>
      <c r="AF10" s="64"/>
      <c r="AG10" s="64"/>
      <c r="AL10" s="19" t="s">
        <v>59</v>
      </c>
    </row>
    <row r="11" spans="1:40" ht="23.1" customHeight="1" x14ac:dyDescent="0.25">
      <c r="AD11" s="24" t="s">
        <v>10</v>
      </c>
      <c r="AE11" s="8">
        <v>20</v>
      </c>
      <c r="AF11" s="30" t="s">
        <v>28</v>
      </c>
      <c r="AL11" s="19" t="s">
        <v>61</v>
      </c>
    </row>
    <row r="12" spans="1:40" ht="16.5" customHeight="1" x14ac:dyDescent="0.25">
      <c r="AD12" s="28"/>
      <c r="AE12" s="28"/>
    </row>
    <row r="13" spans="1:40" ht="16.5" customHeight="1" x14ac:dyDescent="0.25">
      <c r="AB13" s="31"/>
      <c r="AC13" s="63" t="s">
        <v>32</v>
      </c>
      <c r="AD13" s="63"/>
      <c r="AE13" s="63"/>
      <c r="AF13" s="63"/>
      <c r="AG13" s="31"/>
    </row>
    <row r="14" spans="1:40" ht="16.5" customHeight="1" thickBot="1" x14ac:dyDescent="0.3">
      <c r="AD14" s="28"/>
      <c r="AE14" s="28"/>
    </row>
    <row r="15" spans="1:40" ht="30" customHeight="1" x14ac:dyDescent="0.25">
      <c r="AB15" s="32"/>
      <c r="AC15" s="52" t="s">
        <v>54</v>
      </c>
      <c r="AD15" s="65" t="s">
        <v>6</v>
      </c>
      <c r="AE15" s="66"/>
      <c r="AF15" s="67"/>
      <c r="AG15" s="22"/>
      <c r="AJ15" s="33"/>
      <c r="AK15" s="33"/>
    </row>
    <row r="16" spans="1:40" ht="30" customHeight="1" x14ac:dyDescent="0.25">
      <c r="AB16" s="32"/>
      <c r="AC16" s="57" t="s">
        <v>59</v>
      </c>
      <c r="AD16" s="68" t="s">
        <v>8</v>
      </c>
      <c r="AE16" s="69"/>
      <c r="AF16" s="70"/>
      <c r="AG16" s="22"/>
      <c r="AJ16" s="33"/>
      <c r="AK16" s="33"/>
      <c r="AL16" s="19" t="str">
        <f>AC16</f>
        <v>B3</v>
      </c>
      <c r="AM16" s="19" t="str">
        <f>LEFT(AL16,1)</f>
        <v>B</v>
      </c>
      <c r="AN16" s="19" t="str">
        <f>RIGHT(AL16,1)</f>
        <v>3</v>
      </c>
    </row>
    <row r="17" spans="28:40" ht="30" customHeight="1" thickBot="1" x14ac:dyDescent="0.3">
      <c r="AB17" s="32"/>
      <c r="AC17" s="53"/>
      <c r="AD17" s="71"/>
      <c r="AE17" s="72"/>
      <c r="AF17" s="73"/>
      <c r="AG17" s="22"/>
      <c r="AJ17" s="33"/>
      <c r="AK17" s="33"/>
    </row>
    <row r="18" spans="28:40" ht="6.95" customHeight="1" x14ac:dyDescent="0.25">
      <c r="AD18" s="28"/>
      <c r="AE18" s="28"/>
      <c r="AG18" s="22"/>
      <c r="AJ18" s="33"/>
      <c r="AK18" s="33"/>
    </row>
    <row r="19" spans="28:40" ht="20.100000000000001" customHeight="1" x14ac:dyDescent="0.25">
      <c r="AD19" s="28"/>
      <c r="AE19" s="34" t="s">
        <v>27</v>
      </c>
      <c r="AF19" s="28"/>
      <c r="AG19" s="35"/>
      <c r="AJ19" s="33"/>
      <c r="AK19" s="33"/>
    </row>
    <row r="20" spans="28:40" ht="6.95" customHeight="1" thickBot="1" x14ac:dyDescent="0.3">
      <c r="AD20" s="28"/>
      <c r="AE20" s="35"/>
      <c r="AF20" s="28"/>
      <c r="AG20" s="35"/>
      <c r="AJ20" s="33"/>
      <c r="AK20" s="33"/>
    </row>
    <row r="21" spans="28:40" ht="30" customHeight="1" x14ac:dyDescent="0.25">
      <c r="AC21" s="52" t="s">
        <v>54</v>
      </c>
      <c r="AD21" s="65" t="s">
        <v>5</v>
      </c>
      <c r="AE21" s="66"/>
      <c r="AF21" s="67"/>
      <c r="AG21" s="22"/>
      <c r="AJ21" s="33"/>
      <c r="AK21" s="33"/>
    </row>
    <row r="22" spans="28:40" ht="30" customHeight="1" x14ac:dyDescent="0.25">
      <c r="AC22" s="57" t="s">
        <v>60</v>
      </c>
      <c r="AD22" s="68" t="s">
        <v>9</v>
      </c>
      <c r="AE22" s="69"/>
      <c r="AF22" s="70"/>
      <c r="AG22" s="22"/>
      <c r="AJ22" s="33"/>
      <c r="AK22" s="33"/>
      <c r="AL22" s="19" t="str">
        <f>AC22</f>
        <v>A4</v>
      </c>
      <c r="AM22" s="19" t="str">
        <f>LEFT(AL22,1)</f>
        <v>A</v>
      </c>
      <c r="AN22" s="19" t="str">
        <f>RIGHT(AL22,1)</f>
        <v>4</v>
      </c>
    </row>
    <row r="23" spans="28:40" ht="30" customHeight="1" thickBot="1" x14ac:dyDescent="0.3">
      <c r="AC23" s="53"/>
      <c r="AD23" s="71"/>
      <c r="AE23" s="72"/>
      <c r="AF23" s="73"/>
      <c r="AG23" s="22"/>
      <c r="AJ23" s="33"/>
      <c r="AK23" s="33"/>
    </row>
    <row r="24" spans="28:40" ht="16.5" customHeight="1" x14ac:dyDescent="0.25">
      <c r="AD24" s="22"/>
      <c r="AE24" s="22"/>
      <c r="AF24" s="22"/>
      <c r="AG24" s="22"/>
      <c r="AJ24" s="33"/>
      <c r="AK24" s="33"/>
    </row>
    <row r="25" spans="28:40" ht="16.5" customHeight="1" x14ac:dyDescent="0.25">
      <c r="AB25" s="31"/>
      <c r="AC25" s="63" t="s">
        <v>31</v>
      </c>
      <c r="AD25" s="63"/>
      <c r="AE25" s="63"/>
      <c r="AF25" s="63"/>
      <c r="AG25" s="31"/>
      <c r="AJ25" s="33"/>
      <c r="AK25" s="33"/>
      <c r="AL25" s="33"/>
    </row>
    <row r="26" spans="28:40" ht="16.5" customHeight="1" thickBot="1" x14ac:dyDescent="0.3">
      <c r="AD26" s="22"/>
      <c r="AE26" s="22"/>
      <c r="AF26" s="22"/>
      <c r="AG26" s="22"/>
      <c r="AJ26" s="33"/>
      <c r="AK26" s="33"/>
      <c r="AL26" s="33"/>
    </row>
    <row r="27" spans="28:40" ht="45" customHeight="1" thickBot="1" x14ac:dyDescent="0.3">
      <c r="AC27" s="36" t="s">
        <v>29</v>
      </c>
      <c r="AD27" s="37" t="s">
        <v>24</v>
      </c>
      <c r="AE27" s="38" t="s">
        <v>25</v>
      </c>
      <c r="AF27" s="39" t="s">
        <v>26</v>
      </c>
      <c r="AL27" s="40">
        <f>IF(AC29=AE11,2,0)</f>
        <v>2</v>
      </c>
    </row>
    <row r="28" spans="28:40" ht="27.95" customHeight="1" thickBot="1" x14ac:dyDescent="0.3">
      <c r="AC28" s="41" t="s">
        <v>23</v>
      </c>
      <c r="AD28" s="11">
        <v>10</v>
      </c>
      <c r="AE28" s="12">
        <v>9</v>
      </c>
      <c r="AF28" s="9">
        <v>1</v>
      </c>
      <c r="AL28" s="40">
        <f>IF(AL30&gt;=AL35,1,0)</f>
        <v>0</v>
      </c>
    </row>
    <row r="29" spans="28:40" ht="27.95" customHeight="1" thickBot="1" x14ac:dyDescent="0.3">
      <c r="AC29" s="42">
        <f>AD28+AE28+AF28</f>
        <v>20</v>
      </c>
      <c r="AD29" s="60" t="s">
        <v>17</v>
      </c>
      <c r="AE29" s="61"/>
      <c r="AF29" s="51" t="s">
        <v>38</v>
      </c>
      <c r="AG29" s="28"/>
      <c r="AL29" s="3" t="str">
        <f>IF(AD39=0,("…"),(IF(AF29&gt;AD39,0,1)))</f>
        <v>…</v>
      </c>
    </row>
    <row r="30" spans="28:40" ht="27.95" customHeight="1" x14ac:dyDescent="0.25">
      <c r="AD30" s="74" t="s">
        <v>27</v>
      </c>
      <c r="AE30" s="74"/>
      <c r="AF30" s="28"/>
      <c r="AL30" s="3" t="str">
        <f>AD28&amp;AE28&amp;AF28</f>
        <v>1091</v>
      </c>
    </row>
    <row r="31" spans="28:40" ht="27.95" customHeight="1" thickBot="1" x14ac:dyDescent="0.3">
      <c r="AD31" s="75"/>
      <c r="AE31" s="75"/>
      <c r="AF31" s="43"/>
      <c r="AG31" s="22"/>
      <c r="AL31" s="3"/>
    </row>
    <row r="32" spans="28:40" ht="43.5" customHeight="1" thickBot="1" x14ac:dyDescent="0.3">
      <c r="AC32" s="36" t="s">
        <v>30</v>
      </c>
      <c r="AD32" s="37" t="s">
        <v>19</v>
      </c>
      <c r="AE32" s="38" t="s">
        <v>20</v>
      </c>
      <c r="AF32" s="39" t="s">
        <v>14</v>
      </c>
      <c r="AL32" s="40" t="str">
        <f>IF(AC23=AA5,"2","0")</f>
        <v>2</v>
      </c>
    </row>
    <row r="33" spans="28:38" ht="27.95" customHeight="1" thickBot="1" x14ac:dyDescent="0.3">
      <c r="AC33" s="41" t="s">
        <v>23</v>
      </c>
      <c r="AD33" s="11">
        <v>13</v>
      </c>
      <c r="AE33" s="12">
        <v>5</v>
      </c>
      <c r="AF33" s="9">
        <v>0</v>
      </c>
      <c r="AL33" s="40" t="str">
        <f>IF(AL35&gt;=AL30,"1","0")</f>
        <v>1</v>
      </c>
    </row>
    <row r="34" spans="28:38" ht="27.95" customHeight="1" thickBot="1" x14ac:dyDescent="0.3">
      <c r="AC34" s="42">
        <f>AD33+AE33+AF33</f>
        <v>18</v>
      </c>
      <c r="AD34" s="60" t="s">
        <v>17</v>
      </c>
      <c r="AE34" s="61"/>
      <c r="AF34" s="10" t="s">
        <v>38</v>
      </c>
      <c r="AG34" s="28"/>
      <c r="AL34" s="3" t="str">
        <f>IF(AD39=0,("…"),(IF(AF34&gt;AD39,0,1)))</f>
        <v>…</v>
      </c>
    </row>
    <row r="35" spans="28:38" ht="14.25" customHeight="1" thickBot="1" x14ac:dyDescent="0.3">
      <c r="AD35" s="44"/>
      <c r="AE35" s="44"/>
      <c r="AL35" s="3" t="str">
        <f>AD33&amp;AE33&amp;AF33</f>
        <v>1350</v>
      </c>
    </row>
    <row r="36" spans="28:38" ht="69" customHeight="1" thickBot="1" x14ac:dyDescent="0.3">
      <c r="AD36" s="45">
        <f>IF(AL29="…",(AL27+AL28),(AL27+AL28+AL29))</f>
        <v>2</v>
      </c>
      <c r="AE36" s="46" t="s">
        <v>39</v>
      </c>
      <c r="AF36" s="45">
        <f>IF(AL34="…",(AL32+AL33),(AL32+AL33+AL34))</f>
        <v>3</v>
      </c>
    </row>
    <row r="37" spans="28:38" ht="23.1" customHeight="1" x14ac:dyDescent="0.25">
      <c r="AC37" s="47" t="s">
        <v>21</v>
      </c>
      <c r="AD37" s="48"/>
      <c r="AE37" s="48"/>
      <c r="AF37" s="48"/>
      <c r="AG37" s="27"/>
    </row>
    <row r="38" spans="28:38" ht="23.1" customHeight="1" x14ac:dyDescent="0.25">
      <c r="AC38" s="47" t="s">
        <v>37</v>
      </c>
      <c r="AD38" s="48"/>
      <c r="AE38" s="48"/>
      <c r="AF38" s="48"/>
      <c r="AG38" s="27"/>
    </row>
    <row r="39" spans="28:38" ht="23.1" customHeight="1" x14ac:dyDescent="0.25">
      <c r="AC39" s="48" t="s">
        <v>22</v>
      </c>
      <c r="AD39" s="17">
        <v>0</v>
      </c>
      <c r="AE39" s="62" t="s">
        <v>36</v>
      </c>
      <c r="AF39" s="62"/>
      <c r="AG39" s="43"/>
    </row>
    <row r="40" spans="28:38" x14ac:dyDescent="0.25"/>
    <row r="41" spans="28:38" x14ac:dyDescent="0.25"/>
    <row r="42" spans="28:38" x14ac:dyDescent="0.25"/>
    <row r="43" spans="28:38" ht="18.75" x14ac:dyDescent="0.25">
      <c r="AB43" s="31"/>
      <c r="AC43" s="63" t="s">
        <v>33</v>
      </c>
      <c r="AD43" s="63"/>
      <c r="AE43" s="63"/>
      <c r="AF43" s="63"/>
      <c r="AG43" s="31"/>
    </row>
    <row r="44" spans="28:38" x14ac:dyDescent="0.25"/>
  </sheetData>
  <sheetProtection algorithmName="SHA-512" hashValue="xYS/8L5QhIk0cZueAEvzW3MJ0kbWxldccWZFJRcPpVg3GtpfrjBzkHNkQP+FfHFlYcKl0enTXtfplHKbxNAVSA==" saltValue="jF5z+pRLHqgtA8z5jU7CDw==" spinCount="100000" sheet="1" objects="1" scenarios="1"/>
  <mergeCells count="14">
    <mergeCell ref="AE39:AF39"/>
    <mergeCell ref="AC43:AF43"/>
    <mergeCell ref="AD22:AF22"/>
    <mergeCell ref="AD23:AF23"/>
    <mergeCell ref="AC25:AF25"/>
    <mergeCell ref="AD29:AE29"/>
    <mergeCell ref="AD30:AE31"/>
    <mergeCell ref="AD34:AE34"/>
    <mergeCell ref="AD21:AF21"/>
    <mergeCell ref="AF10:AG10"/>
    <mergeCell ref="AC13:AF13"/>
    <mergeCell ref="AD15:AF15"/>
    <mergeCell ref="AD16:AF16"/>
    <mergeCell ref="AD17:AF17"/>
  </mergeCells>
  <conditionalFormatting sqref="AC29">
    <cfRule type="cellIs" dxfId="35" priority="3" operator="equal">
      <formula>$AE$11</formula>
    </cfRule>
    <cfRule type="cellIs" dxfId="34" priority="4" operator="greaterThan">
      <formula>$AE$11</formula>
    </cfRule>
  </conditionalFormatting>
  <conditionalFormatting sqref="AC34">
    <cfRule type="cellIs" dxfId="33" priority="1" operator="equal">
      <formula>$AE$11</formula>
    </cfRule>
    <cfRule type="cellIs" dxfId="32" priority="2" operator="greaterThan">
      <formula>$AE$11</formula>
    </cfRule>
  </conditionalFormatting>
  <dataValidations count="6">
    <dataValidation type="list" allowBlank="1" showInputMessage="1" showErrorMessage="1" sqref="AC16 AC22" xr:uid="{3203CE58-8F05-453D-8151-5FBADF014A43}">
      <formula1>$AL$4:$AL$11</formula1>
    </dataValidation>
    <dataValidation type="list" allowBlank="1" showInputMessage="1" showErrorMessage="1" promptTitle="ici" prompt="C'est le professeur qui détermine si vous jouez avec joker(s) et combien ! ! !" sqref="AD39" xr:uid="{41B8BC65-EC37-4B16-8693-C61E3539EC71}">
      <formula1>"0 ,1,2,3,4,5,6,7,8,9,10,11,12,13,14,15,16,17,18,19,20"</formula1>
    </dataValidation>
    <dataValidation type="list" allowBlank="1" showInputMessage="1" showErrorMessage="1" promptTitle="ici" prompt="Renseigner cette case que si vous jouer avec joker(s)" sqref="AF34 AF29" xr:uid="{4FC85BCA-B42E-4BBD-BFFD-5C9CE6215891}">
      <formula1>". . . ,1,2,3,4,5,6,7,8,9,10,11,12,13,14,15,16,17,18,19,20"</formula1>
    </dataValidation>
    <dataValidation type="list" allowBlank="1" showInputMessage="1" showErrorMessage="1" sqref="AE7 AE11 AD28:AF28 AD33:AF33" xr:uid="{E3266CDE-F60C-4563-B6E9-A55924F905B5}">
      <formula1>"0,1,2,3,4,5,6,7,8,9,10,11,12,13,14,15,16,17,18,19,20"</formula1>
    </dataValidation>
    <dataValidation type="list" allowBlank="1" showInputMessage="1" showErrorMessage="1" sqref="AD15:AF17 AD21:AF23" xr:uid="{239CF458-B5C9-4788-A3B3-6E389DD6AB93}">
      <formula1>INDIRECT(AE$9)</formula1>
    </dataValidation>
    <dataValidation type="list" allowBlank="1" showInputMessage="1" showErrorMessage="1" sqref="AE10 AE12 AE14" xr:uid="{8FF27400-D315-4678-AA30-E6297CBE2F6E}">
      <formula1>Cla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74EAC6-E443-4E35-9F58-5172A495EECA}">
          <x14:formula1>
            <xm:f>Parametres!$1:$1</xm:f>
          </x14:formula1>
          <xm:sqref>AE9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7869B-7847-4DA3-8D4F-A7100548E7BC}">
  <sheetPr>
    <tabColor theme="0"/>
  </sheetPr>
  <dimension ref="A1:AN44"/>
  <sheetViews>
    <sheetView topLeftCell="AB24" zoomScale="80" zoomScaleNormal="80" workbookViewId="0">
      <selection activeCell="AD30" sqref="AD30:AE31"/>
    </sheetView>
  </sheetViews>
  <sheetFormatPr baseColWidth="10" defaultColWidth="0" defaultRowHeight="15" customHeight="1" zeroHeight="1" x14ac:dyDescent="0.25"/>
  <cols>
    <col min="1" max="1" width="11.42578125" style="3" hidden="1" customWidth="1"/>
    <col min="2" max="2" width="34.28515625" style="3" hidden="1" customWidth="1"/>
    <col min="3" max="3" width="19" style="3" hidden="1" customWidth="1"/>
    <col min="4" max="27" width="11.42578125" style="3" hidden="1" customWidth="1"/>
    <col min="28" max="28" width="1.85546875" style="22" customWidth="1"/>
    <col min="29" max="29" width="12.140625" style="22" customWidth="1"/>
    <col min="30" max="32" width="12.140625" style="54" customWidth="1"/>
    <col min="33" max="33" width="1.85546875" style="54" customWidth="1"/>
    <col min="34" max="35" width="0" style="3" hidden="1" customWidth="1"/>
    <col min="36" max="40" width="0" style="19" hidden="1" customWidth="1"/>
    <col min="41" max="16384" width="14.7109375" style="19" hidden="1"/>
  </cols>
  <sheetData>
    <row r="1" spans="1:40" x14ac:dyDescent="0.25">
      <c r="A1" s="18" t="str">
        <f>AD9</f>
        <v>Classe :</v>
      </c>
      <c r="B1" s="18" t="s">
        <v>34</v>
      </c>
      <c r="C1" s="18" t="s">
        <v>40</v>
      </c>
      <c r="D1" s="18" t="s">
        <v>42</v>
      </c>
      <c r="E1" s="18" t="s">
        <v>44</v>
      </c>
      <c r="F1" s="18" t="s">
        <v>35</v>
      </c>
      <c r="G1" s="18" t="str">
        <f>AD27</f>
        <v>Attaque
non touchée</v>
      </c>
      <c r="H1" s="18" t="str">
        <f>AE27</f>
        <v xml:space="preserve">Attaque en
zone arrière  </v>
      </c>
      <c r="I1" s="18" t="str">
        <f>AF27</f>
        <v>Attaque en
zone avant</v>
      </c>
      <c r="J1" s="18" t="s">
        <v>45</v>
      </c>
      <c r="K1" s="18" t="s">
        <v>41</v>
      </c>
      <c r="L1" s="18" t="s">
        <v>46</v>
      </c>
      <c r="M1" s="18" t="s">
        <v>47</v>
      </c>
      <c r="N1" s="18" t="s">
        <v>48</v>
      </c>
      <c r="O1" s="18" t="s">
        <v>49</v>
      </c>
      <c r="P1" s="18" t="s">
        <v>50</v>
      </c>
      <c r="Q1" s="18" t="s">
        <v>51</v>
      </c>
      <c r="R1" s="18" t="s">
        <v>52</v>
      </c>
      <c r="S1" s="18" t="s">
        <v>53</v>
      </c>
      <c r="T1" s="19"/>
      <c r="U1" s="19"/>
      <c r="V1" s="19"/>
      <c r="W1" s="19"/>
      <c r="X1" s="19"/>
      <c r="Y1" s="19"/>
      <c r="Z1" s="19"/>
      <c r="AA1" s="20"/>
      <c r="AB1" s="21"/>
      <c r="AG1" s="21"/>
      <c r="AH1" s="20"/>
    </row>
    <row r="2" spans="1:40" ht="21" customHeight="1" x14ac:dyDescent="0.25">
      <c r="A2" s="13" t="str">
        <f t="shared" ref="A2:A7" si="0">$AE$9</f>
        <v>LIG_3e</v>
      </c>
      <c r="B2" s="13" t="str">
        <f>$AD$15</f>
        <v>DUBREUIL Sarah</v>
      </c>
      <c r="C2" s="13" t="str">
        <f>$AM$16</f>
        <v>B</v>
      </c>
      <c r="D2" s="13" t="str">
        <f>$AN$16</f>
        <v>1</v>
      </c>
      <c r="E2" s="13">
        <f>$AD$36</f>
        <v>3</v>
      </c>
      <c r="F2" s="13">
        <f t="shared" ref="F2:F7" si="1">$AD$39</f>
        <v>0</v>
      </c>
      <c r="G2" s="13">
        <f>$AD$28</f>
        <v>7</v>
      </c>
      <c r="H2" s="13">
        <f>$AE$28</f>
        <v>7</v>
      </c>
      <c r="I2" s="13">
        <f>$AF$28</f>
        <v>6</v>
      </c>
      <c r="J2" s="13"/>
      <c r="K2" s="13"/>
      <c r="L2" s="13"/>
      <c r="M2" s="13"/>
      <c r="N2" s="13"/>
      <c r="O2" s="13"/>
      <c r="P2" s="13"/>
      <c r="Q2" s="13"/>
      <c r="R2" s="13"/>
      <c r="S2" s="13"/>
      <c r="AG2" s="22"/>
    </row>
    <row r="3" spans="1:40" ht="34.5" customHeight="1" x14ac:dyDescent="0.25">
      <c r="A3" s="13" t="str">
        <f t="shared" si="0"/>
        <v>LIG_3e</v>
      </c>
      <c r="B3" s="13" t="str">
        <f>AD16</f>
        <v>FORVARIN Paul</v>
      </c>
      <c r="C3" s="13" t="str">
        <f t="shared" ref="C3:C4" si="2">$AM$16</f>
        <v>B</v>
      </c>
      <c r="D3" s="13" t="str">
        <f t="shared" ref="D3:D4" si="3">$AN$16</f>
        <v>1</v>
      </c>
      <c r="E3" s="13">
        <f>$AD$36</f>
        <v>3</v>
      </c>
      <c r="F3" s="13">
        <f t="shared" si="1"/>
        <v>0</v>
      </c>
      <c r="G3" s="13">
        <f>$AD$28</f>
        <v>7</v>
      </c>
      <c r="H3" s="13">
        <f>$AE$28</f>
        <v>7</v>
      </c>
      <c r="I3" s="13">
        <f>$AF$28</f>
        <v>6</v>
      </c>
      <c r="J3" s="13"/>
      <c r="K3" s="13"/>
      <c r="L3" s="13"/>
      <c r="M3" s="13"/>
      <c r="N3" s="13"/>
      <c r="O3" s="13"/>
      <c r="P3" s="13"/>
      <c r="Q3" s="13"/>
      <c r="R3" s="13"/>
      <c r="S3" s="13"/>
      <c r="AG3" s="22"/>
    </row>
    <row r="4" spans="1:40" ht="9" customHeight="1" x14ac:dyDescent="0.25">
      <c r="A4" s="13" t="str">
        <f t="shared" si="0"/>
        <v>LIG_3e</v>
      </c>
      <c r="B4" s="13" t="str">
        <f>AD17</f>
        <v>FOUCAUD Louna</v>
      </c>
      <c r="C4" s="13" t="str">
        <f t="shared" si="2"/>
        <v>B</v>
      </c>
      <c r="D4" s="13" t="str">
        <f t="shared" si="3"/>
        <v>1</v>
      </c>
      <c r="E4" s="13">
        <f>$AD$36</f>
        <v>3</v>
      </c>
      <c r="F4" s="13">
        <f t="shared" si="1"/>
        <v>0</v>
      </c>
      <c r="G4" s="13">
        <f>$AD$28</f>
        <v>7</v>
      </c>
      <c r="H4" s="13">
        <f>$AE$28</f>
        <v>7</v>
      </c>
      <c r="I4" s="13">
        <f>$AF$28</f>
        <v>6</v>
      </c>
      <c r="J4" s="13"/>
      <c r="K4" s="13"/>
      <c r="L4" s="13"/>
      <c r="M4" s="13"/>
      <c r="N4" s="13"/>
      <c r="O4" s="13"/>
      <c r="P4" s="13"/>
      <c r="Q4" s="13"/>
      <c r="R4" s="13"/>
      <c r="S4" s="13"/>
      <c r="AG4" s="22"/>
      <c r="AL4" s="19" t="s">
        <v>55</v>
      </c>
    </row>
    <row r="5" spans="1:40" ht="4.5" customHeight="1" x14ac:dyDescent="0.25">
      <c r="A5" s="13" t="str">
        <f t="shared" si="0"/>
        <v>LIG_3e</v>
      </c>
      <c r="B5" s="13" t="str">
        <f>AD21</f>
        <v>MONTAMAT Louis</v>
      </c>
      <c r="C5" s="13" t="str">
        <f>$AM$22</f>
        <v>A</v>
      </c>
      <c r="D5" s="13" t="str">
        <f>$AN$22</f>
        <v>3</v>
      </c>
      <c r="E5" s="13">
        <f>$AF$36</f>
        <v>2</v>
      </c>
      <c r="F5" s="13">
        <f t="shared" si="1"/>
        <v>0</v>
      </c>
      <c r="G5" s="13">
        <f>$AD$33</f>
        <v>6</v>
      </c>
      <c r="H5" s="13">
        <f>$AE$33</f>
        <v>6</v>
      </c>
      <c r="I5" s="13">
        <f>$AF$33</f>
        <v>6</v>
      </c>
      <c r="J5" s="13"/>
      <c r="K5" s="13"/>
      <c r="L5" s="13"/>
      <c r="M5" s="13"/>
      <c r="N5" s="13"/>
      <c r="O5" s="13"/>
      <c r="P5" s="13"/>
      <c r="Q5" s="13"/>
      <c r="R5" s="13"/>
      <c r="S5" s="13"/>
      <c r="AG5" s="22"/>
      <c r="AL5" s="19" t="s">
        <v>56</v>
      </c>
    </row>
    <row r="6" spans="1:40" ht="22.5" hidden="1" customHeight="1" x14ac:dyDescent="0.25">
      <c r="A6" s="13" t="str">
        <f t="shared" si="0"/>
        <v>LIG_3e</v>
      </c>
      <c r="B6" s="13" t="str">
        <f>AD22</f>
        <v>MERCIER Eloise</v>
      </c>
      <c r="C6" s="13" t="str">
        <f t="shared" ref="C6:C7" si="4">$AM$22</f>
        <v>A</v>
      </c>
      <c r="D6" s="13" t="str">
        <f t="shared" ref="D6:D7" si="5">$AN$22</f>
        <v>3</v>
      </c>
      <c r="E6" s="13">
        <f>$AF$36</f>
        <v>2</v>
      </c>
      <c r="F6" s="13">
        <f t="shared" si="1"/>
        <v>0</v>
      </c>
      <c r="G6" s="13">
        <f>$AD$33</f>
        <v>6</v>
      </c>
      <c r="H6" s="13">
        <f>$AE$33</f>
        <v>6</v>
      </c>
      <c r="I6" s="13">
        <f>$AF$33</f>
        <v>6</v>
      </c>
      <c r="J6" s="13"/>
      <c r="K6" s="13"/>
      <c r="L6" s="13"/>
      <c r="M6" s="13"/>
      <c r="N6" s="13"/>
      <c r="O6" s="13"/>
      <c r="P6" s="13"/>
      <c r="Q6" s="13"/>
      <c r="R6" s="13"/>
      <c r="S6" s="13"/>
      <c r="AG6" s="22"/>
      <c r="AL6" s="19" t="s">
        <v>43</v>
      </c>
    </row>
    <row r="7" spans="1:40" ht="19.5" hidden="1" customHeight="1" x14ac:dyDescent="0.25">
      <c r="A7" s="13" t="str">
        <f t="shared" si="0"/>
        <v>LIG_3e</v>
      </c>
      <c r="B7" s="13" t="str">
        <f>AD23</f>
        <v>LUCAS-DURAND Mattys</v>
      </c>
      <c r="C7" s="13" t="str">
        <f t="shared" si="4"/>
        <v>A</v>
      </c>
      <c r="D7" s="13" t="str">
        <f t="shared" si="5"/>
        <v>3</v>
      </c>
      <c r="E7" s="13">
        <f>$AF$36</f>
        <v>2</v>
      </c>
      <c r="F7" s="13">
        <f t="shared" si="1"/>
        <v>0</v>
      </c>
      <c r="G7" s="13">
        <f>$AD$33</f>
        <v>6</v>
      </c>
      <c r="H7" s="13">
        <f>$AE$33</f>
        <v>6</v>
      </c>
      <c r="I7" s="13">
        <f>$AF$33</f>
        <v>6</v>
      </c>
      <c r="J7" s="13"/>
      <c r="K7" s="13"/>
      <c r="L7" s="13"/>
      <c r="M7" s="13"/>
      <c r="N7" s="13"/>
      <c r="O7" s="13"/>
      <c r="P7" s="13"/>
      <c r="Q7" s="13"/>
      <c r="R7" s="13"/>
      <c r="S7" s="13"/>
      <c r="AD7" s="49"/>
      <c r="AE7" s="50"/>
      <c r="AF7" s="25"/>
      <c r="AG7" s="25"/>
      <c r="AL7" s="19" t="s">
        <v>60</v>
      </c>
    </row>
    <row r="8" spans="1:40" ht="18.75" hidden="1" customHeight="1" x14ac:dyDescent="0.25">
      <c r="AE8" s="26"/>
      <c r="AL8" s="19" t="s">
        <v>57</v>
      </c>
    </row>
    <row r="9" spans="1:40" ht="23.1" customHeight="1" x14ac:dyDescent="0.25">
      <c r="AB9" s="27"/>
      <c r="AD9" s="24" t="s">
        <v>7</v>
      </c>
      <c r="AE9" s="8" t="s">
        <v>0</v>
      </c>
      <c r="AF9" s="27"/>
      <c r="AG9" s="27"/>
      <c r="AL9" s="19" t="s">
        <v>58</v>
      </c>
    </row>
    <row r="10" spans="1:40" ht="10.5" customHeight="1" x14ac:dyDescent="0.25">
      <c r="AD10" s="28"/>
      <c r="AE10" s="29"/>
      <c r="AF10" s="64"/>
      <c r="AG10" s="64"/>
      <c r="AL10" s="19" t="s">
        <v>59</v>
      </c>
    </row>
    <row r="11" spans="1:40" ht="23.1" customHeight="1" x14ac:dyDescent="0.25">
      <c r="AD11" s="24" t="s">
        <v>10</v>
      </c>
      <c r="AE11" s="8">
        <v>20</v>
      </c>
      <c r="AF11" s="30" t="s">
        <v>28</v>
      </c>
      <c r="AL11" s="19" t="s">
        <v>61</v>
      </c>
    </row>
    <row r="12" spans="1:40" ht="16.5" customHeight="1" x14ac:dyDescent="0.25">
      <c r="AD12" s="28"/>
      <c r="AE12" s="28"/>
    </row>
    <row r="13" spans="1:40" ht="16.5" customHeight="1" x14ac:dyDescent="0.25">
      <c r="AB13" s="31"/>
      <c r="AC13" s="63" t="s">
        <v>32</v>
      </c>
      <c r="AD13" s="63"/>
      <c r="AE13" s="63"/>
      <c r="AF13" s="63"/>
      <c r="AG13" s="31"/>
    </row>
    <row r="14" spans="1:40" ht="16.5" customHeight="1" thickBot="1" x14ac:dyDescent="0.3">
      <c r="AD14" s="28"/>
      <c r="AE14" s="28"/>
    </row>
    <row r="15" spans="1:40" ht="30" customHeight="1" x14ac:dyDescent="0.25">
      <c r="AB15" s="32"/>
      <c r="AC15" s="52" t="s">
        <v>54</v>
      </c>
      <c r="AD15" s="65" t="s">
        <v>11</v>
      </c>
      <c r="AE15" s="66"/>
      <c r="AF15" s="67"/>
      <c r="AG15" s="22"/>
      <c r="AJ15" s="33"/>
      <c r="AK15" s="33"/>
    </row>
    <row r="16" spans="1:40" ht="30" customHeight="1" x14ac:dyDescent="0.25">
      <c r="AB16" s="32"/>
      <c r="AC16" s="57" t="s">
        <v>57</v>
      </c>
      <c r="AD16" s="68" t="s">
        <v>12</v>
      </c>
      <c r="AE16" s="69"/>
      <c r="AF16" s="70"/>
      <c r="AG16" s="22"/>
      <c r="AJ16" s="33"/>
      <c r="AK16" s="33"/>
      <c r="AL16" s="19" t="str">
        <f>AC16</f>
        <v>B1</v>
      </c>
      <c r="AM16" s="19" t="str">
        <f>LEFT(AL16,1)</f>
        <v>B</v>
      </c>
      <c r="AN16" s="19" t="str">
        <f>RIGHT(AL16,1)</f>
        <v>1</v>
      </c>
    </row>
    <row r="17" spans="28:40" ht="30" customHeight="1" thickBot="1" x14ac:dyDescent="0.3">
      <c r="AB17" s="32"/>
      <c r="AC17" s="53"/>
      <c r="AD17" s="71" t="s">
        <v>13</v>
      </c>
      <c r="AE17" s="72"/>
      <c r="AF17" s="73"/>
      <c r="AG17" s="22"/>
      <c r="AJ17" s="33"/>
      <c r="AK17" s="33"/>
    </row>
    <row r="18" spans="28:40" ht="6.95" customHeight="1" x14ac:dyDescent="0.25">
      <c r="AD18" s="28"/>
      <c r="AE18" s="28"/>
      <c r="AG18" s="22"/>
      <c r="AJ18" s="33"/>
      <c r="AK18" s="33"/>
    </row>
    <row r="19" spans="28:40" ht="20.100000000000001" customHeight="1" x14ac:dyDescent="0.25">
      <c r="AD19" s="28"/>
      <c r="AE19" s="34" t="s">
        <v>27</v>
      </c>
      <c r="AF19" s="28"/>
      <c r="AG19" s="35"/>
      <c r="AJ19" s="33"/>
      <c r="AK19" s="33"/>
    </row>
    <row r="20" spans="28:40" ht="6.95" customHeight="1" thickBot="1" x14ac:dyDescent="0.3">
      <c r="AD20" s="28"/>
      <c r="AE20" s="35"/>
      <c r="AF20" s="28"/>
      <c r="AG20" s="35"/>
      <c r="AJ20" s="33"/>
      <c r="AK20" s="33"/>
    </row>
    <row r="21" spans="28:40" ht="30" customHeight="1" x14ac:dyDescent="0.25">
      <c r="AC21" s="52" t="s">
        <v>54</v>
      </c>
      <c r="AD21" s="65" t="s">
        <v>18</v>
      </c>
      <c r="AE21" s="66"/>
      <c r="AF21" s="67"/>
      <c r="AG21" s="22"/>
      <c r="AJ21" s="33"/>
      <c r="AK21" s="33"/>
    </row>
    <row r="22" spans="28:40" ht="30" customHeight="1" x14ac:dyDescent="0.25">
      <c r="AC22" s="57" t="s">
        <v>43</v>
      </c>
      <c r="AD22" s="68" t="s">
        <v>16</v>
      </c>
      <c r="AE22" s="69"/>
      <c r="AF22" s="70"/>
      <c r="AG22" s="22"/>
      <c r="AJ22" s="33"/>
      <c r="AK22" s="33"/>
      <c r="AL22" s="19" t="str">
        <f>AC22</f>
        <v>A3</v>
      </c>
      <c r="AM22" s="19" t="str">
        <f>LEFT(AL22,1)</f>
        <v>A</v>
      </c>
      <c r="AN22" s="19" t="str">
        <f>RIGHT(AL22,1)</f>
        <v>3</v>
      </c>
    </row>
    <row r="23" spans="28:40" ht="30" customHeight="1" thickBot="1" x14ac:dyDescent="0.3">
      <c r="AC23" s="53"/>
      <c r="AD23" s="71" t="s">
        <v>15</v>
      </c>
      <c r="AE23" s="72"/>
      <c r="AF23" s="73"/>
      <c r="AG23" s="22"/>
      <c r="AJ23" s="33"/>
      <c r="AK23" s="33"/>
    </row>
    <row r="24" spans="28:40" ht="16.5" customHeight="1" x14ac:dyDescent="0.25">
      <c r="AD24" s="22"/>
      <c r="AE24" s="22"/>
      <c r="AF24" s="22"/>
      <c r="AG24" s="22"/>
      <c r="AJ24" s="33"/>
      <c r="AK24" s="33"/>
    </row>
    <row r="25" spans="28:40" ht="16.5" customHeight="1" x14ac:dyDescent="0.25">
      <c r="AB25" s="31"/>
      <c r="AC25" s="63" t="s">
        <v>31</v>
      </c>
      <c r="AD25" s="63"/>
      <c r="AE25" s="63"/>
      <c r="AF25" s="63"/>
      <c r="AG25" s="31"/>
      <c r="AJ25" s="33"/>
      <c r="AK25" s="33"/>
      <c r="AL25" s="33"/>
    </row>
    <row r="26" spans="28:40" ht="16.5" customHeight="1" thickBot="1" x14ac:dyDescent="0.3">
      <c r="AD26" s="22"/>
      <c r="AE26" s="22"/>
      <c r="AF26" s="22"/>
      <c r="AG26" s="22"/>
      <c r="AJ26" s="33"/>
      <c r="AK26" s="33"/>
      <c r="AL26" s="33"/>
    </row>
    <row r="27" spans="28:40" ht="27.95" customHeight="1" thickBot="1" x14ac:dyDescent="0.3">
      <c r="AC27" s="36" t="s">
        <v>29</v>
      </c>
      <c r="AD27" s="37" t="s">
        <v>24</v>
      </c>
      <c r="AE27" s="38" t="s">
        <v>25</v>
      </c>
      <c r="AF27" s="39" t="s">
        <v>26</v>
      </c>
      <c r="AL27" s="40">
        <f>IF(AC29=AE11,2,0)</f>
        <v>2</v>
      </c>
    </row>
    <row r="28" spans="28:40" ht="27.95" customHeight="1" thickBot="1" x14ac:dyDescent="0.3">
      <c r="AC28" s="41" t="s">
        <v>23</v>
      </c>
      <c r="AD28" s="11">
        <v>7</v>
      </c>
      <c r="AE28" s="12">
        <v>7</v>
      </c>
      <c r="AF28" s="9">
        <v>6</v>
      </c>
      <c r="AL28" s="40">
        <f>IF(AL30&gt;=AL35,1,0)</f>
        <v>1</v>
      </c>
    </row>
    <row r="29" spans="28:40" ht="27.95" customHeight="1" thickBot="1" x14ac:dyDescent="0.3">
      <c r="AC29" s="42">
        <f>AD28+AE28+AF28</f>
        <v>20</v>
      </c>
      <c r="AD29" s="60" t="s">
        <v>17</v>
      </c>
      <c r="AE29" s="61"/>
      <c r="AF29" s="51" t="s">
        <v>38</v>
      </c>
      <c r="AG29" s="28"/>
      <c r="AL29" s="3" t="str">
        <f>IF(AD39=0,("…"),(IF(AF29&gt;AD39,0,1)))</f>
        <v>…</v>
      </c>
    </row>
    <row r="30" spans="28:40" ht="27.95" customHeight="1" x14ac:dyDescent="0.25">
      <c r="AD30" s="74" t="s">
        <v>27</v>
      </c>
      <c r="AE30" s="74"/>
      <c r="AF30" s="28"/>
      <c r="AL30" s="3" t="str">
        <f>AD28&amp;AE28&amp;AF28</f>
        <v>776</v>
      </c>
    </row>
    <row r="31" spans="28:40" ht="27.95" customHeight="1" thickBot="1" x14ac:dyDescent="0.3">
      <c r="AD31" s="75"/>
      <c r="AE31" s="75"/>
      <c r="AF31" s="43"/>
      <c r="AG31" s="22"/>
      <c r="AL31" s="3"/>
    </row>
    <row r="32" spans="28:40" ht="27.95" customHeight="1" thickBot="1" x14ac:dyDescent="0.3">
      <c r="AC32" s="36" t="s">
        <v>30</v>
      </c>
      <c r="AD32" s="37" t="s">
        <v>19</v>
      </c>
      <c r="AE32" s="38" t="s">
        <v>20</v>
      </c>
      <c r="AF32" s="39" t="s">
        <v>14</v>
      </c>
      <c r="AL32" s="40" t="str">
        <f>IF(AC23=AA5,"2","0")</f>
        <v>2</v>
      </c>
    </row>
    <row r="33" spans="28:38" ht="27.95" customHeight="1" thickBot="1" x14ac:dyDescent="0.3">
      <c r="AC33" s="41" t="s">
        <v>23</v>
      </c>
      <c r="AD33" s="11">
        <v>6</v>
      </c>
      <c r="AE33" s="12">
        <v>6</v>
      </c>
      <c r="AF33" s="9">
        <v>6</v>
      </c>
      <c r="AL33" s="40" t="str">
        <f>IF(AL35&gt;=AL30,"1","0")</f>
        <v>0</v>
      </c>
    </row>
    <row r="34" spans="28:38" ht="27.95" customHeight="1" thickBot="1" x14ac:dyDescent="0.3">
      <c r="AC34" s="42">
        <f>AD33+AE33+AF33</f>
        <v>18</v>
      </c>
      <c r="AD34" s="60" t="s">
        <v>17</v>
      </c>
      <c r="AE34" s="61"/>
      <c r="AF34" s="10" t="s">
        <v>38</v>
      </c>
      <c r="AG34" s="28"/>
      <c r="AL34" s="3" t="str">
        <f>IF(AD39=0,("…"),(IF(AF34&gt;AD39,0,1)))</f>
        <v>…</v>
      </c>
    </row>
    <row r="35" spans="28:38" ht="14.25" customHeight="1" thickBot="1" x14ac:dyDescent="0.3">
      <c r="AD35" s="44"/>
      <c r="AE35" s="44"/>
      <c r="AL35" s="3" t="str">
        <f>AD33&amp;AE33&amp;AF33</f>
        <v>666</v>
      </c>
    </row>
    <row r="36" spans="28:38" ht="44.25" customHeight="1" thickBot="1" x14ac:dyDescent="0.3">
      <c r="AD36" s="45">
        <f>IF(AL29="…",(AL27+AL28),(AL27+AL28+AL29))</f>
        <v>3</v>
      </c>
      <c r="AE36" s="46" t="s">
        <v>39</v>
      </c>
      <c r="AF36" s="45">
        <f>IF(AL34="…",(AL32+AL33),(AL32+AL33+AL34))</f>
        <v>2</v>
      </c>
    </row>
    <row r="37" spans="28:38" ht="23.1" customHeight="1" x14ac:dyDescent="0.25">
      <c r="AC37" s="47" t="s">
        <v>21</v>
      </c>
      <c r="AD37" s="48"/>
      <c r="AE37" s="48"/>
      <c r="AF37" s="48"/>
      <c r="AG37" s="27"/>
    </row>
    <row r="38" spans="28:38" ht="23.1" customHeight="1" x14ac:dyDescent="0.25">
      <c r="AC38" s="47" t="s">
        <v>37</v>
      </c>
      <c r="AD38" s="48"/>
      <c r="AE38" s="48"/>
      <c r="AF38" s="48"/>
      <c r="AG38" s="27"/>
    </row>
    <row r="39" spans="28:38" ht="23.1" customHeight="1" x14ac:dyDescent="0.25">
      <c r="AC39" s="48" t="s">
        <v>22</v>
      </c>
      <c r="AD39" s="17">
        <v>0</v>
      </c>
      <c r="AE39" s="62" t="s">
        <v>36</v>
      </c>
      <c r="AF39" s="62"/>
      <c r="AG39" s="43"/>
    </row>
    <row r="40" spans="28:38" x14ac:dyDescent="0.25"/>
    <row r="41" spans="28:38" x14ac:dyDescent="0.25"/>
    <row r="42" spans="28:38" x14ac:dyDescent="0.25"/>
    <row r="43" spans="28:38" ht="18.75" x14ac:dyDescent="0.25">
      <c r="AB43" s="31"/>
      <c r="AC43" s="63" t="s">
        <v>33</v>
      </c>
      <c r="AD43" s="63"/>
      <c r="AE43" s="63"/>
      <c r="AF43" s="63"/>
      <c r="AG43" s="31"/>
    </row>
    <row r="44" spans="28:38" x14ac:dyDescent="0.25"/>
  </sheetData>
  <sheetProtection algorithmName="SHA-512" hashValue="6m7q9T7sC6viugf3RcRc7OrA9bBzI6JJj61Alt9dzsg3zhU8gG1obMcrsEga19JErd2MpsL3WfCGMJGyhEFBCg==" saltValue="NFx2j5Bwyfdyzhr9h1vDgQ==" spinCount="100000" sheet="1" objects="1" scenarios="1"/>
  <mergeCells count="14">
    <mergeCell ref="AE39:AF39"/>
    <mergeCell ref="AC43:AF43"/>
    <mergeCell ref="AD22:AF22"/>
    <mergeCell ref="AD23:AF23"/>
    <mergeCell ref="AC25:AF25"/>
    <mergeCell ref="AD29:AE29"/>
    <mergeCell ref="AD30:AE31"/>
    <mergeCell ref="AD34:AE34"/>
    <mergeCell ref="AD21:AF21"/>
    <mergeCell ref="AF10:AG10"/>
    <mergeCell ref="AC13:AF13"/>
    <mergeCell ref="AD15:AF15"/>
    <mergeCell ref="AD16:AF16"/>
    <mergeCell ref="AD17:AF17"/>
  </mergeCells>
  <conditionalFormatting sqref="AC29">
    <cfRule type="cellIs" dxfId="31" priority="3" operator="equal">
      <formula>$AE$11</formula>
    </cfRule>
    <cfRule type="cellIs" dxfId="30" priority="4" operator="greaterThan">
      <formula>$AE$11</formula>
    </cfRule>
  </conditionalFormatting>
  <conditionalFormatting sqref="AC34">
    <cfRule type="cellIs" dxfId="29" priority="1" operator="equal">
      <formula>$AE$11</formula>
    </cfRule>
    <cfRule type="cellIs" dxfId="28" priority="2" operator="greaterThan">
      <formula>$AE$11</formula>
    </cfRule>
  </conditionalFormatting>
  <dataValidations count="6">
    <dataValidation type="list" allowBlank="1" showInputMessage="1" showErrorMessage="1" sqref="AE10 AE12 AE14" xr:uid="{F3A8BFD0-6442-4747-AD22-211FCFA70E20}">
      <formula1>Cla</formula1>
    </dataValidation>
    <dataValidation type="list" allowBlank="1" showInputMessage="1" showErrorMessage="1" sqref="AD15:AF17 AD21:AF23" xr:uid="{2E843A96-D5B1-4C30-95FC-72F288DF1321}">
      <formula1>INDIRECT(AE$9)</formula1>
    </dataValidation>
    <dataValidation type="list" allowBlank="1" showInputMessage="1" showErrorMessage="1" sqref="AE7 AE11 AD28:AF28 AD33:AF33" xr:uid="{8669B241-EAED-4C33-BF57-6A3C8B33CB20}">
      <formula1>"0,1,2,3,4,5,6,7,8,9,10,11,12,13,14,15,16,17,18,19,20"</formula1>
    </dataValidation>
    <dataValidation type="list" allowBlank="1" showInputMessage="1" showErrorMessage="1" promptTitle="ici" prompt="Renseigner cette case que si vous jouer avec joker(s)" sqref="AF34 AF29" xr:uid="{37C69995-C535-4109-B72D-064793A2B50C}">
      <formula1>". . . ,1,2,3,4,5,6,7,8,9,10,11,12,13,14,15,16,17,18,19,20"</formula1>
    </dataValidation>
    <dataValidation type="list" allowBlank="1" showInputMessage="1" showErrorMessage="1" promptTitle="ici" prompt="C'est le professeur qui détermine si vous jouez avec joker(s) et combien ! ! !" sqref="AD39" xr:uid="{B989F819-A409-4F3F-9A66-A3E758A6970E}">
      <formula1>"0 ,1,2,3,4,5,6,7,8,9,10,11,12,13,14,15,16,17,18,19,20"</formula1>
    </dataValidation>
    <dataValidation type="list" allowBlank="1" showInputMessage="1" showErrorMessage="1" sqref="AC16 AC22" xr:uid="{DE1C750E-2627-48BD-BAAF-00CCEFA80FFA}">
      <formula1>$AL$4:$AL$11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27E567-E6A9-4221-BF1A-6CBA34532EA1}">
          <x14:formula1>
            <xm:f>Parametres!$1:$1</xm:f>
          </x14:formula1>
          <xm:sqref>AE9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027C3-5CD4-45C4-9A74-1B0654EAB869}">
  <sheetPr>
    <tabColor theme="0"/>
  </sheetPr>
  <dimension ref="A1:AN44"/>
  <sheetViews>
    <sheetView topLeftCell="AB1" zoomScale="80" zoomScaleNormal="80" workbookViewId="0">
      <selection activeCell="AF9" sqref="AF9"/>
    </sheetView>
  </sheetViews>
  <sheetFormatPr baseColWidth="10" defaultColWidth="0" defaultRowHeight="15" customHeight="1" zeroHeight="1" x14ac:dyDescent="0.25"/>
  <cols>
    <col min="1" max="1" width="11.42578125" style="3" hidden="1" customWidth="1"/>
    <col min="2" max="2" width="34.28515625" style="3" hidden="1" customWidth="1"/>
    <col min="3" max="3" width="19" style="3" hidden="1" customWidth="1"/>
    <col min="4" max="27" width="11.42578125" style="3" hidden="1" customWidth="1"/>
    <col min="28" max="28" width="1.85546875" style="22" customWidth="1"/>
    <col min="29" max="29" width="12.140625" style="22" customWidth="1"/>
    <col min="30" max="32" width="12.140625" style="54" customWidth="1"/>
    <col min="33" max="33" width="1.85546875" style="54" customWidth="1"/>
    <col min="34" max="35" width="0" style="3" hidden="1" customWidth="1"/>
    <col min="36" max="40" width="0" style="19" hidden="1" customWidth="1"/>
    <col min="41" max="16384" width="14.7109375" style="19" hidden="1"/>
  </cols>
  <sheetData>
    <row r="1" spans="1:40" x14ac:dyDescent="0.25">
      <c r="A1" s="18" t="str">
        <f>AD9</f>
        <v>Classe :</v>
      </c>
      <c r="B1" s="18" t="s">
        <v>34</v>
      </c>
      <c r="C1" s="18" t="s">
        <v>40</v>
      </c>
      <c r="D1" s="18" t="s">
        <v>42</v>
      </c>
      <c r="E1" s="18" t="s">
        <v>44</v>
      </c>
      <c r="F1" s="18" t="s">
        <v>35</v>
      </c>
      <c r="G1" s="18" t="str">
        <f>AD27</f>
        <v>Attaque
non touchée</v>
      </c>
      <c r="H1" s="18" t="str">
        <f>AE27</f>
        <v xml:space="preserve">Attaque en
zone arrière  </v>
      </c>
      <c r="I1" s="18" t="str">
        <f>AF27</f>
        <v>Attaque en
zone avant</v>
      </c>
      <c r="J1" s="18" t="s">
        <v>45</v>
      </c>
      <c r="K1" s="18" t="s">
        <v>41</v>
      </c>
      <c r="L1" s="18" t="s">
        <v>46</v>
      </c>
      <c r="M1" s="18" t="s">
        <v>47</v>
      </c>
      <c r="N1" s="18" t="s">
        <v>48</v>
      </c>
      <c r="O1" s="18" t="s">
        <v>49</v>
      </c>
      <c r="P1" s="18" t="s">
        <v>50</v>
      </c>
      <c r="Q1" s="18" t="s">
        <v>51</v>
      </c>
      <c r="R1" s="18" t="s">
        <v>52</v>
      </c>
      <c r="S1" s="18" t="s">
        <v>53</v>
      </c>
      <c r="T1" s="19"/>
      <c r="U1" s="19"/>
      <c r="V1" s="19"/>
      <c r="W1" s="19"/>
      <c r="X1" s="19"/>
      <c r="Y1" s="19"/>
      <c r="Z1" s="19"/>
      <c r="AA1" s="20"/>
      <c r="AB1" s="21"/>
      <c r="AG1" s="21"/>
      <c r="AH1" s="20"/>
    </row>
    <row r="2" spans="1:40" ht="21" customHeight="1" x14ac:dyDescent="0.25">
      <c r="A2" s="13" t="str">
        <f t="shared" ref="A2:A7" si="0">$AE$9</f>
        <v>LIG_3e</v>
      </c>
      <c r="B2" s="13" t="str">
        <f>$AD$15</f>
        <v>ANTELME Albin</v>
      </c>
      <c r="C2" s="13" t="str">
        <f>$AM$16</f>
        <v>A</v>
      </c>
      <c r="D2" s="13" t="str">
        <f>$AN$16</f>
        <v>2</v>
      </c>
      <c r="E2" s="13">
        <f>$AD$36</f>
        <v>0</v>
      </c>
      <c r="F2" s="13">
        <f t="shared" ref="F2:F7" si="1">$AD$39</f>
        <v>0</v>
      </c>
      <c r="G2" s="13">
        <f>$AD$28</f>
        <v>5</v>
      </c>
      <c r="H2" s="13">
        <f>$AE$28</f>
        <v>4</v>
      </c>
      <c r="I2" s="13">
        <f>$AF$28</f>
        <v>0</v>
      </c>
      <c r="J2" s="13"/>
      <c r="K2" s="13"/>
      <c r="L2" s="13"/>
      <c r="M2" s="13"/>
      <c r="N2" s="13"/>
      <c r="O2" s="13"/>
      <c r="P2" s="13"/>
      <c r="Q2" s="13"/>
      <c r="R2" s="13"/>
      <c r="S2" s="13"/>
      <c r="AG2" s="22"/>
    </row>
    <row r="3" spans="1:40" ht="34.5" customHeight="1" x14ac:dyDescent="0.25">
      <c r="A3" s="13" t="str">
        <f t="shared" si="0"/>
        <v>LIG_3e</v>
      </c>
      <c r="B3" s="13" t="str">
        <f>AD16</f>
        <v>AUBINEAU PRISSET Mathilde</v>
      </c>
      <c r="C3" s="13" t="str">
        <f t="shared" ref="C3:C4" si="2">$AM$16</f>
        <v>A</v>
      </c>
      <c r="D3" s="13" t="str">
        <f t="shared" ref="D3:D4" si="3">$AN$16</f>
        <v>2</v>
      </c>
      <c r="E3" s="13">
        <f>$AD$36</f>
        <v>0</v>
      </c>
      <c r="F3" s="13">
        <f t="shared" si="1"/>
        <v>0</v>
      </c>
      <c r="G3" s="13">
        <f>$AD$28</f>
        <v>5</v>
      </c>
      <c r="H3" s="13">
        <f>$AE$28</f>
        <v>4</v>
      </c>
      <c r="I3" s="13">
        <f>$AF$28</f>
        <v>0</v>
      </c>
      <c r="J3" s="13"/>
      <c r="K3" s="13"/>
      <c r="L3" s="13"/>
      <c r="M3" s="13"/>
      <c r="N3" s="13"/>
      <c r="O3" s="13"/>
      <c r="P3" s="13"/>
      <c r="Q3" s="13"/>
      <c r="R3" s="13"/>
      <c r="S3" s="13"/>
      <c r="AG3" s="22"/>
    </row>
    <row r="4" spans="1:40" ht="9" customHeight="1" x14ac:dyDescent="0.25">
      <c r="A4" s="13" t="str">
        <f t="shared" si="0"/>
        <v>LIG_3e</v>
      </c>
      <c r="B4" s="13">
        <f>AD17</f>
        <v>0</v>
      </c>
      <c r="C4" s="13" t="str">
        <f t="shared" si="2"/>
        <v>A</v>
      </c>
      <c r="D4" s="13" t="str">
        <f t="shared" si="3"/>
        <v>2</v>
      </c>
      <c r="E4" s="13">
        <f>$AD$36</f>
        <v>0</v>
      </c>
      <c r="F4" s="13">
        <f t="shared" si="1"/>
        <v>0</v>
      </c>
      <c r="G4" s="13">
        <f>$AD$28</f>
        <v>5</v>
      </c>
      <c r="H4" s="13">
        <f>$AE$28</f>
        <v>4</v>
      </c>
      <c r="I4" s="13">
        <f>$AF$28</f>
        <v>0</v>
      </c>
      <c r="J4" s="13"/>
      <c r="K4" s="13"/>
      <c r="L4" s="13"/>
      <c r="M4" s="13"/>
      <c r="N4" s="13"/>
      <c r="O4" s="13"/>
      <c r="P4" s="13"/>
      <c r="Q4" s="13"/>
      <c r="R4" s="13"/>
      <c r="S4" s="13"/>
      <c r="AG4" s="22"/>
      <c r="AL4" s="19" t="s">
        <v>55</v>
      </c>
    </row>
    <row r="5" spans="1:40" ht="4.5" customHeight="1" x14ac:dyDescent="0.25">
      <c r="A5" s="13" t="str">
        <f t="shared" si="0"/>
        <v>LIG_3e</v>
      </c>
      <c r="B5" s="13" t="str">
        <f>AD21</f>
        <v>BOURTHOUMIEU Elwann</v>
      </c>
      <c r="C5" s="13" t="str">
        <f>$AM$22</f>
        <v>B</v>
      </c>
      <c r="D5" s="13" t="str">
        <f>$AN$22</f>
        <v>4</v>
      </c>
      <c r="E5" s="13">
        <f>$AF$36</f>
        <v>3</v>
      </c>
      <c r="F5" s="13">
        <f t="shared" si="1"/>
        <v>0</v>
      </c>
      <c r="G5" s="13">
        <f>$AD$33</f>
        <v>8</v>
      </c>
      <c r="H5" s="13">
        <f>$AE$33</f>
        <v>5</v>
      </c>
      <c r="I5" s="13">
        <f>$AF$33</f>
        <v>0</v>
      </c>
      <c r="J5" s="13"/>
      <c r="K5" s="13"/>
      <c r="L5" s="13"/>
      <c r="M5" s="13"/>
      <c r="N5" s="13"/>
      <c r="O5" s="13"/>
      <c r="P5" s="13"/>
      <c r="Q5" s="13"/>
      <c r="R5" s="13"/>
      <c r="S5" s="13"/>
      <c r="AG5" s="22"/>
      <c r="AL5" s="19" t="s">
        <v>56</v>
      </c>
    </row>
    <row r="6" spans="1:40" ht="22.5" hidden="1" customHeight="1" x14ac:dyDescent="0.25">
      <c r="A6" s="13" t="str">
        <f t="shared" si="0"/>
        <v>LIG_3e</v>
      </c>
      <c r="B6" s="13" t="str">
        <f>AD22</f>
        <v>CANTITEAU-PIEDNOIR Adélaïde</v>
      </c>
      <c r="C6" s="13" t="str">
        <f t="shared" ref="C6:C7" si="4">$AM$22</f>
        <v>B</v>
      </c>
      <c r="D6" s="13" t="str">
        <f t="shared" ref="D6:D7" si="5">$AN$22</f>
        <v>4</v>
      </c>
      <c r="E6" s="13">
        <f>$AF$36</f>
        <v>3</v>
      </c>
      <c r="F6" s="13">
        <f t="shared" si="1"/>
        <v>0</v>
      </c>
      <c r="G6" s="13">
        <f>$AD$33</f>
        <v>8</v>
      </c>
      <c r="H6" s="13">
        <f>$AE$33</f>
        <v>5</v>
      </c>
      <c r="I6" s="13">
        <f>$AF$33</f>
        <v>0</v>
      </c>
      <c r="J6" s="13"/>
      <c r="K6" s="13"/>
      <c r="L6" s="13"/>
      <c r="M6" s="13"/>
      <c r="N6" s="13"/>
      <c r="O6" s="13"/>
      <c r="P6" s="13"/>
      <c r="Q6" s="13"/>
      <c r="R6" s="13"/>
      <c r="S6" s="13"/>
      <c r="AG6" s="22"/>
      <c r="AL6" s="19" t="s">
        <v>43</v>
      </c>
    </row>
    <row r="7" spans="1:40" ht="19.5" hidden="1" customHeight="1" x14ac:dyDescent="0.25">
      <c r="A7" s="13" t="str">
        <f t="shared" si="0"/>
        <v>LIG_3e</v>
      </c>
      <c r="B7" s="13">
        <f>AD23</f>
        <v>0</v>
      </c>
      <c r="C7" s="13" t="str">
        <f t="shared" si="4"/>
        <v>B</v>
      </c>
      <c r="D7" s="13" t="str">
        <f t="shared" si="5"/>
        <v>4</v>
      </c>
      <c r="E7" s="13">
        <f>$AF$36</f>
        <v>3</v>
      </c>
      <c r="F7" s="13">
        <f t="shared" si="1"/>
        <v>0</v>
      </c>
      <c r="G7" s="13">
        <f>$AD$33</f>
        <v>8</v>
      </c>
      <c r="H7" s="13">
        <f>$AE$33</f>
        <v>5</v>
      </c>
      <c r="I7" s="13">
        <f>$AF$33</f>
        <v>0</v>
      </c>
      <c r="J7" s="13"/>
      <c r="K7" s="13"/>
      <c r="L7" s="13"/>
      <c r="M7" s="13"/>
      <c r="N7" s="13"/>
      <c r="O7" s="13"/>
      <c r="P7" s="13"/>
      <c r="Q7" s="13"/>
      <c r="R7" s="13"/>
      <c r="S7" s="13"/>
      <c r="AD7" s="49"/>
      <c r="AE7" s="50"/>
      <c r="AF7" s="25"/>
      <c r="AG7" s="25"/>
      <c r="AL7" s="19" t="s">
        <v>60</v>
      </c>
    </row>
    <row r="8" spans="1:40" ht="18.75" hidden="1" customHeight="1" x14ac:dyDescent="0.25">
      <c r="AE8" s="26"/>
      <c r="AL8" s="19" t="s">
        <v>57</v>
      </c>
    </row>
    <row r="9" spans="1:40" ht="23.1" customHeight="1" x14ac:dyDescent="0.25">
      <c r="AB9" s="27"/>
      <c r="AD9" s="24" t="s">
        <v>7</v>
      </c>
      <c r="AE9" s="8" t="s">
        <v>0</v>
      </c>
      <c r="AF9" s="27"/>
      <c r="AG9" s="27"/>
      <c r="AL9" s="19" t="s">
        <v>58</v>
      </c>
    </row>
    <row r="10" spans="1:40" ht="10.5" customHeight="1" x14ac:dyDescent="0.25">
      <c r="AD10" s="28"/>
      <c r="AE10" s="29"/>
      <c r="AF10" s="64"/>
      <c r="AG10" s="64"/>
      <c r="AL10" s="19" t="s">
        <v>59</v>
      </c>
    </row>
    <row r="11" spans="1:40" ht="23.1" customHeight="1" x14ac:dyDescent="0.25">
      <c r="AD11" s="24" t="s">
        <v>10</v>
      </c>
      <c r="AE11" s="8">
        <v>20</v>
      </c>
      <c r="AF11" s="30" t="s">
        <v>28</v>
      </c>
      <c r="AL11" s="19" t="s">
        <v>61</v>
      </c>
    </row>
    <row r="12" spans="1:40" ht="16.5" customHeight="1" x14ac:dyDescent="0.25">
      <c r="AD12" s="28"/>
      <c r="AE12" s="28"/>
    </row>
    <row r="13" spans="1:40" ht="16.5" customHeight="1" x14ac:dyDescent="0.25">
      <c r="AB13" s="31"/>
      <c r="AC13" s="63" t="s">
        <v>32</v>
      </c>
      <c r="AD13" s="63"/>
      <c r="AE13" s="63"/>
      <c r="AF13" s="63"/>
      <c r="AG13" s="31"/>
    </row>
    <row r="14" spans="1:40" ht="16.5" customHeight="1" thickBot="1" x14ac:dyDescent="0.3">
      <c r="AD14" s="28"/>
      <c r="AE14" s="28"/>
    </row>
    <row r="15" spans="1:40" ht="30" customHeight="1" x14ac:dyDescent="0.25">
      <c r="AB15" s="32"/>
      <c r="AC15" s="52" t="s">
        <v>54</v>
      </c>
      <c r="AD15" s="65" t="s">
        <v>1</v>
      </c>
      <c r="AE15" s="66"/>
      <c r="AF15" s="67"/>
      <c r="AG15" s="22"/>
      <c r="AJ15" s="33"/>
      <c r="AK15" s="33"/>
    </row>
    <row r="16" spans="1:40" ht="30" customHeight="1" x14ac:dyDescent="0.25">
      <c r="AB16" s="32"/>
      <c r="AC16" s="57" t="s">
        <v>56</v>
      </c>
      <c r="AD16" s="68" t="s">
        <v>2</v>
      </c>
      <c r="AE16" s="69"/>
      <c r="AF16" s="70"/>
      <c r="AG16" s="22"/>
      <c r="AJ16" s="33"/>
      <c r="AK16" s="33"/>
      <c r="AL16" s="19" t="str">
        <f>AC16</f>
        <v>A2</v>
      </c>
      <c r="AM16" s="19" t="str">
        <f>LEFT(AL16,1)</f>
        <v>A</v>
      </c>
      <c r="AN16" s="19" t="str">
        <f>RIGHT(AL16,1)</f>
        <v>2</v>
      </c>
    </row>
    <row r="17" spans="28:40" ht="30" customHeight="1" thickBot="1" x14ac:dyDescent="0.3">
      <c r="AB17" s="32"/>
      <c r="AC17" s="53"/>
      <c r="AD17" s="71"/>
      <c r="AE17" s="72"/>
      <c r="AF17" s="73"/>
      <c r="AG17" s="22"/>
      <c r="AJ17" s="33"/>
      <c r="AK17" s="33"/>
    </row>
    <row r="18" spans="28:40" ht="6.95" customHeight="1" x14ac:dyDescent="0.25">
      <c r="AD18" s="28"/>
      <c r="AE18" s="28"/>
      <c r="AG18" s="22"/>
      <c r="AJ18" s="33"/>
      <c r="AK18" s="33"/>
    </row>
    <row r="19" spans="28:40" ht="20.100000000000001" customHeight="1" x14ac:dyDescent="0.25">
      <c r="AD19" s="28"/>
      <c r="AE19" s="34" t="s">
        <v>27</v>
      </c>
      <c r="AF19" s="28"/>
      <c r="AG19" s="35"/>
      <c r="AJ19" s="33"/>
      <c r="AK19" s="33"/>
    </row>
    <row r="20" spans="28:40" ht="6.95" customHeight="1" thickBot="1" x14ac:dyDescent="0.3">
      <c r="AD20" s="28"/>
      <c r="AE20" s="35"/>
      <c r="AF20" s="28"/>
      <c r="AG20" s="35"/>
      <c r="AJ20" s="33"/>
      <c r="AK20" s="33"/>
    </row>
    <row r="21" spans="28:40" ht="30" customHeight="1" x14ac:dyDescent="0.25">
      <c r="AC21" s="52" t="s">
        <v>54</v>
      </c>
      <c r="AD21" s="65" t="s">
        <v>3</v>
      </c>
      <c r="AE21" s="66"/>
      <c r="AF21" s="67"/>
      <c r="AG21" s="22"/>
      <c r="AJ21" s="33"/>
      <c r="AK21" s="33"/>
    </row>
    <row r="22" spans="28:40" ht="30" customHeight="1" x14ac:dyDescent="0.25">
      <c r="AC22" s="57" t="s">
        <v>61</v>
      </c>
      <c r="AD22" s="68" t="s">
        <v>4</v>
      </c>
      <c r="AE22" s="69"/>
      <c r="AF22" s="70"/>
      <c r="AG22" s="22"/>
      <c r="AJ22" s="33"/>
      <c r="AK22" s="33"/>
      <c r="AL22" s="19" t="str">
        <f>AC22</f>
        <v>B4</v>
      </c>
      <c r="AM22" s="19" t="str">
        <f>LEFT(AL22,1)</f>
        <v>B</v>
      </c>
      <c r="AN22" s="19" t="str">
        <f>RIGHT(AL22,1)</f>
        <v>4</v>
      </c>
    </row>
    <row r="23" spans="28:40" ht="30" customHeight="1" thickBot="1" x14ac:dyDescent="0.3">
      <c r="AC23" s="53"/>
      <c r="AD23" s="71"/>
      <c r="AE23" s="72"/>
      <c r="AF23" s="73"/>
      <c r="AG23" s="22"/>
      <c r="AJ23" s="33"/>
      <c r="AK23" s="33"/>
    </row>
    <row r="24" spans="28:40" ht="16.5" customHeight="1" x14ac:dyDescent="0.25">
      <c r="AD24" s="22"/>
      <c r="AE24" s="22"/>
      <c r="AF24" s="22"/>
      <c r="AG24" s="22"/>
      <c r="AJ24" s="33"/>
      <c r="AK24" s="33"/>
    </row>
    <row r="25" spans="28:40" ht="16.5" customHeight="1" x14ac:dyDescent="0.25">
      <c r="AB25" s="31"/>
      <c r="AC25" s="63" t="s">
        <v>31</v>
      </c>
      <c r="AD25" s="63"/>
      <c r="AE25" s="63"/>
      <c r="AF25" s="63"/>
      <c r="AG25" s="31"/>
      <c r="AJ25" s="33"/>
      <c r="AK25" s="33"/>
      <c r="AL25" s="33"/>
    </row>
    <row r="26" spans="28:40" ht="16.5" customHeight="1" thickBot="1" x14ac:dyDescent="0.3">
      <c r="AD26" s="22"/>
      <c r="AE26" s="22"/>
      <c r="AF26" s="22"/>
      <c r="AG26" s="22"/>
      <c r="AJ26" s="33"/>
      <c r="AK26" s="33"/>
      <c r="AL26" s="33"/>
    </row>
    <row r="27" spans="28:40" ht="27.95" customHeight="1" thickBot="1" x14ac:dyDescent="0.3">
      <c r="AC27" s="36" t="s">
        <v>29</v>
      </c>
      <c r="AD27" s="37" t="s">
        <v>24</v>
      </c>
      <c r="AE27" s="38" t="s">
        <v>25</v>
      </c>
      <c r="AF27" s="39" t="s">
        <v>26</v>
      </c>
      <c r="AL27" s="40">
        <f>IF(AC29=AE11,2,0)</f>
        <v>0</v>
      </c>
    </row>
    <row r="28" spans="28:40" ht="27.95" customHeight="1" thickBot="1" x14ac:dyDescent="0.3">
      <c r="AC28" s="41" t="s">
        <v>23</v>
      </c>
      <c r="AD28" s="11">
        <v>5</v>
      </c>
      <c r="AE28" s="12">
        <v>4</v>
      </c>
      <c r="AF28" s="9">
        <v>0</v>
      </c>
      <c r="AL28" s="40">
        <f>IF(AL30&gt;=AL35,1,0)</f>
        <v>0</v>
      </c>
    </row>
    <row r="29" spans="28:40" ht="27.95" customHeight="1" thickBot="1" x14ac:dyDescent="0.3">
      <c r="AC29" s="42">
        <f>AD28+AE28+AF28</f>
        <v>9</v>
      </c>
      <c r="AD29" s="60" t="s">
        <v>17</v>
      </c>
      <c r="AE29" s="61"/>
      <c r="AF29" s="51" t="s">
        <v>38</v>
      </c>
      <c r="AG29" s="28"/>
      <c r="AL29" s="3" t="str">
        <f>IF(AD39=0,("…"),(IF(AF29&gt;AD39,0,1)))</f>
        <v>…</v>
      </c>
    </row>
    <row r="30" spans="28:40" ht="27.95" customHeight="1" x14ac:dyDescent="0.25">
      <c r="AD30" s="74" t="s">
        <v>27</v>
      </c>
      <c r="AE30" s="74"/>
      <c r="AF30" s="28"/>
      <c r="AL30" s="3" t="str">
        <f>AD28&amp;AE28&amp;AF28</f>
        <v>540</v>
      </c>
    </row>
    <row r="31" spans="28:40" ht="27.95" customHeight="1" thickBot="1" x14ac:dyDescent="0.3">
      <c r="AD31" s="75"/>
      <c r="AE31" s="75"/>
      <c r="AF31" s="43"/>
      <c r="AG31" s="22"/>
      <c r="AL31" s="3"/>
    </row>
    <row r="32" spans="28:40" ht="27.95" customHeight="1" thickBot="1" x14ac:dyDescent="0.3">
      <c r="AC32" s="36" t="s">
        <v>30</v>
      </c>
      <c r="AD32" s="37" t="s">
        <v>19</v>
      </c>
      <c r="AE32" s="38" t="s">
        <v>20</v>
      </c>
      <c r="AF32" s="39" t="s">
        <v>14</v>
      </c>
      <c r="AL32" s="40" t="str">
        <f>IF(AC23=AA5,"2","0")</f>
        <v>2</v>
      </c>
    </row>
    <row r="33" spans="28:38" ht="27.95" customHeight="1" thickBot="1" x14ac:dyDescent="0.3">
      <c r="AC33" s="41" t="s">
        <v>23</v>
      </c>
      <c r="AD33" s="11">
        <v>8</v>
      </c>
      <c r="AE33" s="12">
        <v>5</v>
      </c>
      <c r="AF33" s="9">
        <v>0</v>
      </c>
      <c r="AL33" s="40" t="str">
        <f>IF(AL35&gt;=AL30,"1","0")</f>
        <v>1</v>
      </c>
    </row>
    <row r="34" spans="28:38" ht="27.95" customHeight="1" thickBot="1" x14ac:dyDescent="0.3">
      <c r="AC34" s="42">
        <f>AD33+AE33+AF33</f>
        <v>13</v>
      </c>
      <c r="AD34" s="60" t="s">
        <v>17</v>
      </c>
      <c r="AE34" s="61"/>
      <c r="AF34" s="10" t="s">
        <v>38</v>
      </c>
      <c r="AG34" s="28"/>
      <c r="AL34" s="3" t="str">
        <f>IF(AD39=0,("…"),(IF(AF34&gt;AD39,0,1)))</f>
        <v>…</v>
      </c>
    </row>
    <row r="35" spans="28:38" ht="14.25" customHeight="1" thickBot="1" x14ac:dyDescent="0.3">
      <c r="AD35" s="44"/>
      <c r="AE35" s="44"/>
      <c r="AL35" s="3" t="str">
        <f>AD33&amp;AE33&amp;AF33</f>
        <v>850</v>
      </c>
    </row>
    <row r="36" spans="28:38" ht="44.25" customHeight="1" thickBot="1" x14ac:dyDescent="0.3">
      <c r="AD36" s="45">
        <f>IF(AL29="…",(AL27+AL28),(AL27+AL28+AL29))</f>
        <v>0</v>
      </c>
      <c r="AE36" s="46" t="s">
        <v>39</v>
      </c>
      <c r="AF36" s="45">
        <f>IF(AL34="…",(AL32+AL33),(AL32+AL33+AL34))</f>
        <v>3</v>
      </c>
    </row>
    <row r="37" spans="28:38" ht="23.1" customHeight="1" x14ac:dyDescent="0.25">
      <c r="AC37" s="47" t="s">
        <v>21</v>
      </c>
      <c r="AD37" s="48"/>
      <c r="AE37" s="48"/>
      <c r="AF37" s="48"/>
      <c r="AG37" s="27"/>
    </row>
    <row r="38" spans="28:38" ht="23.1" customHeight="1" x14ac:dyDescent="0.25">
      <c r="AC38" s="47" t="s">
        <v>37</v>
      </c>
      <c r="AD38" s="48"/>
      <c r="AE38" s="48"/>
      <c r="AF38" s="48"/>
      <c r="AG38" s="27"/>
    </row>
    <row r="39" spans="28:38" ht="23.1" customHeight="1" x14ac:dyDescent="0.25">
      <c r="AC39" s="48" t="s">
        <v>22</v>
      </c>
      <c r="AD39" s="17">
        <v>0</v>
      </c>
      <c r="AE39" s="62" t="s">
        <v>36</v>
      </c>
      <c r="AF39" s="62"/>
      <c r="AG39" s="43"/>
    </row>
    <row r="40" spans="28:38" x14ac:dyDescent="0.25"/>
    <row r="41" spans="28:38" x14ac:dyDescent="0.25"/>
    <row r="42" spans="28:38" x14ac:dyDescent="0.25"/>
    <row r="43" spans="28:38" ht="18.75" x14ac:dyDescent="0.25">
      <c r="AB43" s="31"/>
      <c r="AC43" s="63" t="s">
        <v>33</v>
      </c>
      <c r="AD43" s="63"/>
      <c r="AE43" s="63"/>
      <c r="AF43" s="63"/>
      <c r="AG43" s="31"/>
    </row>
    <row r="44" spans="28:38" x14ac:dyDescent="0.25"/>
  </sheetData>
  <sheetProtection algorithmName="SHA-512" hashValue="6m7q9T7sC6viugf3RcRc7OrA9bBzI6JJj61Alt9dzsg3zhU8gG1obMcrsEga19JErd2MpsL3WfCGMJGyhEFBCg==" saltValue="NFx2j5Bwyfdyzhr9h1vDgQ==" spinCount="100000" sheet="1" objects="1" scenarios="1"/>
  <mergeCells count="14">
    <mergeCell ref="AE39:AF39"/>
    <mergeCell ref="AC43:AF43"/>
    <mergeCell ref="AD22:AF22"/>
    <mergeCell ref="AD23:AF23"/>
    <mergeCell ref="AC25:AF25"/>
    <mergeCell ref="AD29:AE29"/>
    <mergeCell ref="AD30:AE31"/>
    <mergeCell ref="AD34:AE34"/>
    <mergeCell ref="AD21:AF21"/>
    <mergeCell ref="AF10:AG10"/>
    <mergeCell ref="AC13:AF13"/>
    <mergeCell ref="AD15:AF15"/>
    <mergeCell ref="AD16:AF16"/>
    <mergeCell ref="AD17:AF17"/>
  </mergeCells>
  <conditionalFormatting sqref="AC29">
    <cfRule type="cellIs" dxfId="27" priority="3" operator="equal">
      <formula>$AE$11</formula>
    </cfRule>
    <cfRule type="cellIs" dxfId="26" priority="4" operator="greaterThan">
      <formula>$AE$11</formula>
    </cfRule>
  </conditionalFormatting>
  <conditionalFormatting sqref="AC34">
    <cfRule type="cellIs" dxfId="25" priority="1" operator="equal">
      <formula>$AE$11</formula>
    </cfRule>
    <cfRule type="cellIs" dxfId="24" priority="2" operator="greaterThan">
      <formula>$AE$11</formula>
    </cfRule>
  </conditionalFormatting>
  <dataValidations count="6">
    <dataValidation type="list" allowBlank="1" showInputMessage="1" showErrorMessage="1" sqref="AC16 AC22" xr:uid="{654A84B2-A19A-487C-AC4C-621FD7D08A04}">
      <formula1>$AL$4:$AL$11</formula1>
    </dataValidation>
    <dataValidation type="list" allowBlank="1" showInputMessage="1" showErrorMessage="1" promptTitle="ici" prompt="C'est le professeur qui détermine si vous jouez avec joker(s) et combien ! ! !" sqref="AD39" xr:uid="{927D3CA0-63CD-476C-A64E-DAFEEEFA2922}">
      <formula1>"0 ,1,2,3,4,5,6,7,8,9,10,11,12,13,14,15,16,17,18,19,20"</formula1>
    </dataValidation>
    <dataValidation type="list" allowBlank="1" showInputMessage="1" showErrorMessage="1" promptTitle="ici" prompt="Renseigner cette case que si vous jouer avec joker(s)" sqref="AF34 AF29" xr:uid="{BF86B906-6385-4981-BBC3-CC0CDEAF3C97}">
      <formula1>". . . ,1,2,3,4,5,6,7,8,9,10,11,12,13,14,15,16,17,18,19,20"</formula1>
    </dataValidation>
    <dataValidation type="list" allowBlank="1" showInputMessage="1" showErrorMessage="1" sqref="AE7 AE11 AD28:AF28 AD33:AF33" xr:uid="{93CB3B6A-B045-41AE-9E58-1DD6B625A6EB}">
      <formula1>"0,1,2,3,4,5,6,7,8,9,10,11,12,13,14,15,16,17,18,19,20"</formula1>
    </dataValidation>
    <dataValidation type="list" allowBlank="1" showInputMessage="1" showErrorMessage="1" sqref="AD15:AF17 AD21:AF23" xr:uid="{86A74794-EEFC-4C32-B95B-79234004BAC9}">
      <formula1>INDIRECT(AE$9)</formula1>
    </dataValidation>
    <dataValidation type="list" allowBlank="1" showInputMessage="1" showErrorMessage="1" sqref="AE10 AE12 AE14" xr:uid="{3007F9BA-2267-4B3D-B04D-ECC0E1DC79BF}">
      <formula1>Cla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435D47-2693-42AD-9F50-D442F466A463}">
          <x14:formula1>
            <xm:f>Parametres!$1:$1</xm:f>
          </x14:formula1>
          <xm:sqref>AE9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22E21-57BA-4C29-AB86-1448CC7D68F2}">
  <sheetPr>
    <tabColor theme="0"/>
  </sheetPr>
  <dimension ref="A1:AN44"/>
  <sheetViews>
    <sheetView topLeftCell="AB1" zoomScale="80" zoomScaleNormal="80" workbookViewId="0">
      <selection activeCell="AF9" sqref="AF9"/>
    </sheetView>
  </sheetViews>
  <sheetFormatPr baseColWidth="10" defaultColWidth="0" defaultRowHeight="15" customHeight="1" zeroHeight="1" x14ac:dyDescent="0.25"/>
  <cols>
    <col min="1" max="1" width="11.42578125" style="3" hidden="1" customWidth="1"/>
    <col min="2" max="2" width="34.28515625" style="3" hidden="1" customWidth="1"/>
    <col min="3" max="3" width="19" style="3" hidden="1" customWidth="1"/>
    <col min="4" max="27" width="11.42578125" style="3" hidden="1" customWidth="1"/>
    <col min="28" max="28" width="1.85546875" style="22" customWidth="1"/>
    <col min="29" max="29" width="12.140625" style="22" customWidth="1"/>
    <col min="30" max="32" width="12.140625" style="54" customWidth="1"/>
    <col min="33" max="33" width="1.85546875" style="54" customWidth="1"/>
    <col min="34" max="35" width="0" style="3" hidden="1" customWidth="1"/>
    <col min="36" max="40" width="0" style="19" hidden="1" customWidth="1"/>
    <col min="41" max="16384" width="14.7109375" style="19" hidden="1"/>
  </cols>
  <sheetData>
    <row r="1" spans="1:40" x14ac:dyDescent="0.25">
      <c r="A1" s="18" t="str">
        <f>AD9</f>
        <v>Classe :</v>
      </c>
      <c r="B1" s="18" t="s">
        <v>34</v>
      </c>
      <c r="C1" s="18" t="s">
        <v>40</v>
      </c>
      <c r="D1" s="18" t="s">
        <v>42</v>
      </c>
      <c r="E1" s="18" t="s">
        <v>44</v>
      </c>
      <c r="F1" s="18" t="s">
        <v>35</v>
      </c>
      <c r="G1" s="18" t="str">
        <f>AD27</f>
        <v>Attaque
non touchée</v>
      </c>
      <c r="H1" s="18" t="str">
        <f>AE27</f>
        <v xml:space="preserve">Attaque en
zone arrière  </v>
      </c>
      <c r="I1" s="18" t="str">
        <f>AF27</f>
        <v>Attaque en
zone avant</v>
      </c>
      <c r="J1" s="18" t="s">
        <v>45</v>
      </c>
      <c r="K1" s="18" t="s">
        <v>41</v>
      </c>
      <c r="L1" s="18" t="s">
        <v>46</v>
      </c>
      <c r="M1" s="18" t="s">
        <v>47</v>
      </c>
      <c r="N1" s="18" t="s">
        <v>48</v>
      </c>
      <c r="O1" s="18" t="s">
        <v>49</v>
      </c>
      <c r="P1" s="18" t="s">
        <v>50</v>
      </c>
      <c r="Q1" s="18" t="s">
        <v>51</v>
      </c>
      <c r="R1" s="18" t="s">
        <v>52</v>
      </c>
      <c r="S1" s="18" t="s">
        <v>53</v>
      </c>
      <c r="T1" s="19"/>
      <c r="U1" s="19"/>
      <c r="V1" s="19"/>
      <c r="W1" s="19"/>
      <c r="X1" s="19"/>
      <c r="Y1" s="19"/>
      <c r="Z1" s="19"/>
      <c r="AA1" s="20"/>
      <c r="AB1" s="21"/>
      <c r="AG1" s="21"/>
      <c r="AH1" s="20"/>
    </row>
    <row r="2" spans="1:40" ht="21" customHeight="1" x14ac:dyDescent="0.25">
      <c r="A2" s="13" t="str">
        <f t="shared" ref="A2:A7" si="0">$AE$9</f>
        <v>LIG_3e</v>
      </c>
      <c r="B2" s="13" t="str">
        <f>$AD$15</f>
        <v>ANTELME Albin</v>
      </c>
      <c r="C2" s="13" t="str">
        <f>$AM$16</f>
        <v>A</v>
      </c>
      <c r="D2" s="13" t="str">
        <f>$AN$16</f>
        <v>2</v>
      </c>
      <c r="E2" s="13">
        <f>$AD$36</f>
        <v>0</v>
      </c>
      <c r="F2" s="13">
        <f t="shared" ref="F2:F7" si="1">$AD$39</f>
        <v>0</v>
      </c>
      <c r="G2" s="13">
        <f>$AD$28</f>
        <v>5</v>
      </c>
      <c r="H2" s="13">
        <f>$AE$28</f>
        <v>4</v>
      </c>
      <c r="I2" s="13">
        <f>$AF$28</f>
        <v>0</v>
      </c>
      <c r="J2" s="13"/>
      <c r="K2" s="13"/>
      <c r="L2" s="13"/>
      <c r="M2" s="13"/>
      <c r="N2" s="13"/>
      <c r="O2" s="13"/>
      <c r="P2" s="13"/>
      <c r="Q2" s="13"/>
      <c r="R2" s="13"/>
      <c r="S2" s="13"/>
      <c r="AG2" s="22"/>
    </row>
    <row r="3" spans="1:40" ht="34.5" customHeight="1" x14ac:dyDescent="0.25">
      <c r="A3" s="13" t="str">
        <f t="shared" si="0"/>
        <v>LIG_3e</v>
      </c>
      <c r="B3" s="13" t="str">
        <f>AD16</f>
        <v>AUBINEAU PRISSET Mathilde</v>
      </c>
      <c r="C3" s="13" t="str">
        <f t="shared" ref="C3:C4" si="2">$AM$16</f>
        <v>A</v>
      </c>
      <c r="D3" s="13" t="str">
        <f t="shared" ref="D3:D4" si="3">$AN$16</f>
        <v>2</v>
      </c>
      <c r="E3" s="13">
        <f>$AD$36</f>
        <v>0</v>
      </c>
      <c r="F3" s="13">
        <f t="shared" si="1"/>
        <v>0</v>
      </c>
      <c r="G3" s="13">
        <f>$AD$28</f>
        <v>5</v>
      </c>
      <c r="H3" s="13">
        <f>$AE$28</f>
        <v>4</v>
      </c>
      <c r="I3" s="13">
        <f>$AF$28</f>
        <v>0</v>
      </c>
      <c r="J3" s="13"/>
      <c r="K3" s="13"/>
      <c r="L3" s="13"/>
      <c r="M3" s="13"/>
      <c r="N3" s="13"/>
      <c r="O3" s="13"/>
      <c r="P3" s="13"/>
      <c r="Q3" s="13"/>
      <c r="R3" s="13"/>
      <c r="S3" s="13"/>
      <c r="AG3" s="22"/>
    </row>
    <row r="4" spans="1:40" ht="9" customHeight="1" x14ac:dyDescent="0.25">
      <c r="A4" s="13" t="str">
        <f t="shared" si="0"/>
        <v>LIG_3e</v>
      </c>
      <c r="B4" s="13">
        <f>AD17</f>
        <v>0</v>
      </c>
      <c r="C4" s="13" t="str">
        <f t="shared" si="2"/>
        <v>A</v>
      </c>
      <c r="D4" s="13" t="str">
        <f t="shared" si="3"/>
        <v>2</v>
      </c>
      <c r="E4" s="13">
        <f>$AD$36</f>
        <v>0</v>
      </c>
      <c r="F4" s="13">
        <f t="shared" si="1"/>
        <v>0</v>
      </c>
      <c r="G4" s="13">
        <f>$AD$28</f>
        <v>5</v>
      </c>
      <c r="H4" s="13">
        <f>$AE$28</f>
        <v>4</v>
      </c>
      <c r="I4" s="13">
        <f>$AF$28</f>
        <v>0</v>
      </c>
      <c r="J4" s="13"/>
      <c r="K4" s="13"/>
      <c r="L4" s="13"/>
      <c r="M4" s="13"/>
      <c r="N4" s="13"/>
      <c r="O4" s="13"/>
      <c r="P4" s="13"/>
      <c r="Q4" s="13"/>
      <c r="R4" s="13"/>
      <c r="S4" s="13"/>
      <c r="AG4" s="22"/>
      <c r="AL4" s="19" t="s">
        <v>55</v>
      </c>
    </row>
    <row r="5" spans="1:40" ht="4.5" customHeight="1" x14ac:dyDescent="0.25">
      <c r="A5" s="13" t="str">
        <f t="shared" si="0"/>
        <v>LIG_3e</v>
      </c>
      <c r="B5" s="13" t="str">
        <f>AD21</f>
        <v>BOURTHOUMIEU Elwann</v>
      </c>
      <c r="C5" s="13" t="str">
        <f>$AM$22</f>
        <v>B</v>
      </c>
      <c r="D5" s="13" t="str">
        <f>$AN$22</f>
        <v>4</v>
      </c>
      <c r="E5" s="13">
        <f>$AF$36</f>
        <v>3</v>
      </c>
      <c r="F5" s="13">
        <f t="shared" si="1"/>
        <v>0</v>
      </c>
      <c r="G5" s="13">
        <f>$AD$33</f>
        <v>8</v>
      </c>
      <c r="H5" s="13">
        <f>$AE$33</f>
        <v>5</v>
      </c>
      <c r="I5" s="13">
        <f>$AF$33</f>
        <v>0</v>
      </c>
      <c r="J5" s="13"/>
      <c r="K5" s="13"/>
      <c r="L5" s="13"/>
      <c r="M5" s="13"/>
      <c r="N5" s="13"/>
      <c r="O5" s="13"/>
      <c r="P5" s="13"/>
      <c r="Q5" s="13"/>
      <c r="R5" s="13"/>
      <c r="S5" s="13"/>
      <c r="AG5" s="22"/>
      <c r="AL5" s="19" t="s">
        <v>56</v>
      </c>
    </row>
    <row r="6" spans="1:40" ht="22.5" hidden="1" customHeight="1" x14ac:dyDescent="0.25">
      <c r="A6" s="13" t="str">
        <f t="shared" si="0"/>
        <v>LIG_3e</v>
      </c>
      <c r="B6" s="13" t="str">
        <f>AD22</f>
        <v>CANTITEAU-PIEDNOIR Adélaïde</v>
      </c>
      <c r="C6" s="13" t="str">
        <f t="shared" ref="C6:C7" si="4">$AM$22</f>
        <v>B</v>
      </c>
      <c r="D6" s="13" t="str">
        <f t="shared" ref="D6:D7" si="5">$AN$22</f>
        <v>4</v>
      </c>
      <c r="E6" s="13">
        <f>$AF$36</f>
        <v>3</v>
      </c>
      <c r="F6" s="13">
        <f t="shared" si="1"/>
        <v>0</v>
      </c>
      <c r="G6" s="13">
        <f>$AD$33</f>
        <v>8</v>
      </c>
      <c r="H6" s="13">
        <f>$AE$33</f>
        <v>5</v>
      </c>
      <c r="I6" s="13">
        <f>$AF$33</f>
        <v>0</v>
      </c>
      <c r="J6" s="13"/>
      <c r="K6" s="13"/>
      <c r="L6" s="13"/>
      <c r="M6" s="13"/>
      <c r="N6" s="13"/>
      <c r="O6" s="13"/>
      <c r="P6" s="13"/>
      <c r="Q6" s="13"/>
      <c r="R6" s="13"/>
      <c r="S6" s="13"/>
      <c r="AG6" s="22"/>
      <c r="AL6" s="19" t="s">
        <v>43</v>
      </c>
    </row>
    <row r="7" spans="1:40" ht="19.5" hidden="1" customHeight="1" x14ac:dyDescent="0.25">
      <c r="A7" s="13" t="str">
        <f t="shared" si="0"/>
        <v>LIG_3e</v>
      </c>
      <c r="B7" s="13">
        <f>AD23</f>
        <v>0</v>
      </c>
      <c r="C7" s="13" t="str">
        <f t="shared" si="4"/>
        <v>B</v>
      </c>
      <c r="D7" s="13" t="str">
        <f t="shared" si="5"/>
        <v>4</v>
      </c>
      <c r="E7" s="13">
        <f>$AF$36</f>
        <v>3</v>
      </c>
      <c r="F7" s="13">
        <f t="shared" si="1"/>
        <v>0</v>
      </c>
      <c r="G7" s="13">
        <f>$AD$33</f>
        <v>8</v>
      </c>
      <c r="H7" s="13">
        <f>$AE$33</f>
        <v>5</v>
      </c>
      <c r="I7" s="13">
        <f>$AF$33</f>
        <v>0</v>
      </c>
      <c r="J7" s="13"/>
      <c r="K7" s="13"/>
      <c r="L7" s="13"/>
      <c r="M7" s="13"/>
      <c r="N7" s="13"/>
      <c r="O7" s="13"/>
      <c r="P7" s="13"/>
      <c r="Q7" s="13"/>
      <c r="R7" s="13"/>
      <c r="S7" s="13"/>
      <c r="AD7" s="49"/>
      <c r="AE7" s="50"/>
      <c r="AF7" s="25"/>
      <c r="AG7" s="25"/>
      <c r="AL7" s="19" t="s">
        <v>60</v>
      </c>
    </row>
    <row r="8" spans="1:40" ht="18.75" hidden="1" customHeight="1" x14ac:dyDescent="0.25">
      <c r="AE8" s="26"/>
      <c r="AL8" s="19" t="s">
        <v>57</v>
      </c>
    </row>
    <row r="9" spans="1:40" ht="23.1" customHeight="1" x14ac:dyDescent="0.25">
      <c r="AB9" s="27"/>
      <c r="AD9" s="24" t="s">
        <v>7</v>
      </c>
      <c r="AE9" s="8" t="s">
        <v>0</v>
      </c>
      <c r="AF9" s="27"/>
      <c r="AG9" s="27"/>
      <c r="AL9" s="19" t="s">
        <v>58</v>
      </c>
    </row>
    <row r="10" spans="1:40" ht="10.5" customHeight="1" x14ac:dyDescent="0.25">
      <c r="AD10" s="28"/>
      <c r="AE10" s="29"/>
      <c r="AF10" s="64"/>
      <c r="AG10" s="64"/>
      <c r="AL10" s="19" t="s">
        <v>59</v>
      </c>
    </row>
    <row r="11" spans="1:40" ht="23.1" customHeight="1" x14ac:dyDescent="0.25">
      <c r="AD11" s="24" t="s">
        <v>10</v>
      </c>
      <c r="AE11" s="8">
        <v>20</v>
      </c>
      <c r="AF11" s="30" t="s">
        <v>28</v>
      </c>
      <c r="AL11" s="19" t="s">
        <v>61</v>
      </c>
    </row>
    <row r="12" spans="1:40" ht="16.5" customHeight="1" x14ac:dyDescent="0.25">
      <c r="AD12" s="28"/>
      <c r="AE12" s="28"/>
    </row>
    <row r="13" spans="1:40" ht="16.5" customHeight="1" x14ac:dyDescent="0.25">
      <c r="AB13" s="31"/>
      <c r="AC13" s="63" t="s">
        <v>32</v>
      </c>
      <c r="AD13" s="63"/>
      <c r="AE13" s="63"/>
      <c r="AF13" s="63"/>
      <c r="AG13" s="31"/>
    </row>
    <row r="14" spans="1:40" ht="16.5" customHeight="1" thickBot="1" x14ac:dyDescent="0.3">
      <c r="AD14" s="28"/>
      <c r="AE14" s="28"/>
    </row>
    <row r="15" spans="1:40" ht="30" customHeight="1" x14ac:dyDescent="0.25">
      <c r="AB15" s="32"/>
      <c r="AC15" s="52" t="s">
        <v>54</v>
      </c>
      <c r="AD15" s="65" t="s">
        <v>1</v>
      </c>
      <c r="AE15" s="66"/>
      <c r="AF15" s="67"/>
      <c r="AG15" s="22"/>
      <c r="AJ15" s="33"/>
      <c r="AK15" s="33"/>
    </row>
    <row r="16" spans="1:40" ht="30" customHeight="1" x14ac:dyDescent="0.25">
      <c r="AB16" s="32"/>
      <c r="AC16" s="57" t="s">
        <v>56</v>
      </c>
      <c r="AD16" s="68" t="s">
        <v>2</v>
      </c>
      <c r="AE16" s="69"/>
      <c r="AF16" s="70"/>
      <c r="AG16" s="22"/>
      <c r="AJ16" s="33"/>
      <c r="AK16" s="33"/>
      <c r="AL16" s="19" t="str">
        <f>AC16</f>
        <v>A2</v>
      </c>
      <c r="AM16" s="19" t="str">
        <f>LEFT(AL16,1)</f>
        <v>A</v>
      </c>
      <c r="AN16" s="19" t="str">
        <f>RIGHT(AL16,1)</f>
        <v>2</v>
      </c>
    </row>
    <row r="17" spans="28:40" ht="30" customHeight="1" thickBot="1" x14ac:dyDescent="0.3">
      <c r="AB17" s="32"/>
      <c r="AC17" s="53"/>
      <c r="AD17" s="71"/>
      <c r="AE17" s="72"/>
      <c r="AF17" s="73"/>
      <c r="AG17" s="22"/>
      <c r="AJ17" s="33"/>
      <c r="AK17" s="33"/>
    </row>
    <row r="18" spans="28:40" ht="6.95" customHeight="1" x14ac:dyDescent="0.25">
      <c r="AD18" s="28"/>
      <c r="AE18" s="28"/>
      <c r="AG18" s="22"/>
      <c r="AJ18" s="33"/>
      <c r="AK18" s="33"/>
    </row>
    <row r="19" spans="28:40" ht="20.100000000000001" customHeight="1" x14ac:dyDescent="0.25">
      <c r="AD19" s="28"/>
      <c r="AE19" s="34" t="s">
        <v>27</v>
      </c>
      <c r="AF19" s="28"/>
      <c r="AG19" s="35"/>
      <c r="AJ19" s="33"/>
      <c r="AK19" s="33"/>
    </row>
    <row r="20" spans="28:40" ht="6.95" customHeight="1" thickBot="1" x14ac:dyDescent="0.3">
      <c r="AD20" s="28"/>
      <c r="AE20" s="35"/>
      <c r="AF20" s="28"/>
      <c r="AG20" s="35"/>
      <c r="AJ20" s="33"/>
      <c r="AK20" s="33"/>
    </row>
    <row r="21" spans="28:40" ht="30" customHeight="1" x14ac:dyDescent="0.25">
      <c r="AC21" s="52" t="s">
        <v>54</v>
      </c>
      <c r="AD21" s="65" t="s">
        <v>3</v>
      </c>
      <c r="AE21" s="66"/>
      <c r="AF21" s="67"/>
      <c r="AG21" s="22"/>
      <c r="AJ21" s="33"/>
      <c r="AK21" s="33"/>
    </row>
    <row r="22" spans="28:40" ht="30" customHeight="1" x14ac:dyDescent="0.25">
      <c r="AC22" s="57" t="s">
        <v>61</v>
      </c>
      <c r="AD22" s="68" t="s">
        <v>4</v>
      </c>
      <c r="AE22" s="69"/>
      <c r="AF22" s="70"/>
      <c r="AG22" s="22"/>
      <c r="AJ22" s="33"/>
      <c r="AK22" s="33"/>
      <c r="AL22" s="19" t="str">
        <f>AC22</f>
        <v>B4</v>
      </c>
      <c r="AM22" s="19" t="str">
        <f>LEFT(AL22,1)</f>
        <v>B</v>
      </c>
      <c r="AN22" s="19" t="str">
        <f>RIGHT(AL22,1)</f>
        <v>4</v>
      </c>
    </row>
    <row r="23" spans="28:40" ht="30" customHeight="1" thickBot="1" x14ac:dyDescent="0.3">
      <c r="AC23" s="53"/>
      <c r="AD23" s="71"/>
      <c r="AE23" s="72"/>
      <c r="AF23" s="73"/>
      <c r="AG23" s="22"/>
      <c r="AJ23" s="33"/>
      <c r="AK23" s="33"/>
    </row>
    <row r="24" spans="28:40" ht="16.5" customHeight="1" x14ac:dyDescent="0.25">
      <c r="AD24" s="22"/>
      <c r="AE24" s="22"/>
      <c r="AF24" s="22"/>
      <c r="AG24" s="22"/>
      <c r="AJ24" s="33"/>
      <c r="AK24" s="33"/>
    </row>
    <row r="25" spans="28:40" ht="16.5" customHeight="1" x14ac:dyDescent="0.25">
      <c r="AB25" s="31"/>
      <c r="AC25" s="63" t="s">
        <v>31</v>
      </c>
      <c r="AD25" s="63"/>
      <c r="AE25" s="63"/>
      <c r="AF25" s="63"/>
      <c r="AG25" s="31"/>
      <c r="AJ25" s="33"/>
      <c r="AK25" s="33"/>
      <c r="AL25" s="33"/>
    </row>
    <row r="26" spans="28:40" ht="16.5" customHeight="1" thickBot="1" x14ac:dyDescent="0.3">
      <c r="AD26" s="22"/>
      <c r="AE26" s="22"/>
      <c r="AF26" s="22"/>
      <c r="AG26" s="22"/>
      <c r="AJ26" s="33"/>
      <c r="AK26" s="33"/>
      <c r="AL26" s="33"/>
    </row>
    <row r="27" spans="28:40" ht="27.95" customHeight="1" thickBot="1" x14ac:dyDescent="0.3">
      <c r="AC27" s="36" t="s">
        <v>29</v>
      </c>
      <c r="AD27" s="37" t="s">
        <v>24</v>
      </c>
      <c r="AE27" s="38" t="s">
        <v>25</v>
      </c>
      <c r="AF27" s="39" t="s">
        <v>26</v>
      </c>
      <c r="AL27" s="40">
        <f>IF(AC29=AE11,2,0)</f>
        <v>0</v>
      </c>
    </row>
    <row r="28" spans="28:40" ht="27.95" customHeight="1" thickBot="1" x14ac:dyDescent="0.3">
      <c r="AC28" s="41" t="s">
        <v>23</v>
      </c>
      <c r="AD28" s="11">
        <v>5</v>
      </c>
      <c r="AE28" s="12">
        <v>4</v>
      </c>
      <c r="AF28" s="9">
        <v>0</v>
      </c>
      <c r="AL28" s="40">
        <f>IF(AL30&gt;=AL35,1,0)</f>
        <v>0</v>
      </c>
    </row>
    <row r="29" spans="28:40" ht="27.95" customHeight="1" thickBot="1" x14ac:dyDescent="0.3">
      <c r="AC29" s="42">
        <f>AD28+AE28+AF28</f>
        <v>9</v>
      </c>
      <c r="AD29" s="60" t="s">
        <v>17</v>
      </c>
      <c r="AE29" s="61"/>
      <c r="AF29" s="51" t="s">
        <v>38</v>
      </c>
      <c r="AG29" s="28"/>
      <c r="AL29" s="3" t="str">
        <f>IF(AD39=0,("…"),(IF(AF29&gt;AD39,0,1)))</f>
        <v>…</v>
      </c>
    </row>
    <row r="30" spans="28:40" ht="27.95" customHeight="1" x14ac:dyDescent="0.25">
      <c r="AD30" s="74" t="s">
        <v>27</v>
      </c>
      <c r="AE30" s="74"/>
      <c r="AF30" s="28"/>
      <c r="AL30" s="3" t="str">
        <f>AD28&amp;AE28&amp;AF28</f>
        <v>540</v>
      </c>
    </row>
    <row r="31" spans="28:40" ht="27.95" customHeight="1" thickBot="1" x14ac:dyDescent="0.3">
      <c r="AD31" s="75"/>
      <c r="AE31" s="75"/>
      <c r="AF31" s="43"/>
      <c r="AG31" s="22"/>
      <c r="AL31" s="3"/>
    </row>
    <row r="32" spans="28:40" ht="27.95" customHeight="1" thickBot="1" x14ac:dyDescent="0.3">
      <c r="AC32" s="36" t="s">
        <v>30</v>
      </c>
      <c r="AD32" s="37" t="s">
        <v>19</v>
      </c>
      <c r="AE32" s="38" t="s">
        <v>20</v>
      </c>
      <c r="AF32" s="39" t="s">
        <v>14</v>
      </c>
      <c r="AL32" s="40" t="str">
        <f>IF(AC23=AA5,"2","0")</f>
        <v>2</v>
      </c>
    </row>
    <row r="33" spans="28:38" ht="27.95" customHeight="1" thickBot="1" x14ac:dyDescent="0.3">
      <c r="AC33" s="41" t="s">
        <v>23</v>
      </c>
      <c r="AD33" s="11">
        <v>8</v>
      </c>
      <c r="AE33" s="12">
        <v>5</v>
      </c>
      <c r="AF33" s="9">
        <v>0</v>
      </c>
      <c r="AL33" s="40" t="str">
        <f>IF(AL35&gt;=AL30,"1","0")</f>
        <v>1</v>
      </c>
    </row>
    <row r="34" spans="28:38" ht="27.95" customHeight="1" thickBot="1" x14ac:dyDescent="0.3">
      <c r="AC34" s="42">
        <f>AD33+AE33+AF33</f>
        <v>13</v>
      </c>
      <c r="AD34" s="60" t="s">
        <v>17</v>
      </c>
      <c r="AE34" s="61"/>
      <c r="AF34" s="10" t="s">
        <v>38</v>
      </c>
      <c r="AG34" s="28"/>
      <c r="AL34" s="3" t="str">
        <f>IF(AD39=0,("…"),(IF(AF34&gt;AD39,0,1)))</f>
        <v>…</v>
      </c>
    </row>
    <row r="35" spans="28:38" ht="14.25" customHeight="1" thickBot="1" x14ac:dyDescent="0.3">
      <c r="AD35" s="44"/>
      <c r="AE35" s="44"/>
      <c r="AL35" s="3" t="str">
        <f>AD33&amp;AE33&amp;AF33</f>
        <v>850</v>
      </c>
    </row>
    <row r="36" spans="28:38" ht="44.25" customHeight="1" thickBot="1" x14ac:dyDescent="0.3">
      <c r="AD36" s="45">
        <f>IF(AL29="…",(AL27+AL28),(AL27+AL28+AL29))</f>
        <v>0</v>
      </c>
      <c r="AE36" s="46" t="s">
        <v>39</v>
      </c>
      <c r="AF36" s="45">
        <f>IF(AL34="…",(AL32+AL33),(AL32+AL33+AL34))</f>
        <v>3</v>
      </c>
    </row>
    <row r="37" spans="28:38" ht="23.1" customHeight="1" x14ac:dyDescent="0.25">
      <c r="AC37" s="47" t="s">
        <v>21</v>
      </c>
      <c r="AD37" s="48"/>
      <c r="AE37" s="48"/>
      <c r="AF37" s="48"/>
      <c r="AG37" s="27"/>
    </row>
    <row r="38" spans="28:38" ht="23.1" customHeight="1" x14ac:dyDescent="0.25">
      <c r="AC38" s="47" t="s">
        <v>37</v>
      </c>
      <c r="AD38" s="48"/>
      <c r="AE38" s="48"/>
      <c r="AF38" s="48"/>
      <c r="AG38" s="27"/>
    </row>
    <row r="39" spans="28:38" ht="23.1" customHeight="1" x14ac:dyDescent="0.25">
      <c r="AC39" s="48" t="s">
        <v>22</v>
      </c>
      <c r="AD39" s="17">
        <v>0</v>
      </c>
      <c r="AE39" s="62" t="s">
        <v>36</v>
      </c>
      <c r="AF39" s="62"/>
      <c r="AG39" s="43"/>
    </row>
    <row r="40" spans="28:38" x14ac:dyDescent="0.25"/>
    <row r="41" spans="28:38" x14ac:dyDescent="0.25"/>
    <row r="42" spans="28:38" x14ac:dyDescent="0.25"/>
    <row r="43" spans="28:38" ht="18.75" x14ac:dyDescent="0.25">
      <c r="AB43" s="31"/>
      <c r="AC43" s="63" t="s">
        <v>33</v>
      </c>
      <c r="AD43" s="63"/>
      <c r="AE43" s="63"/>
      <c r="AF43" s="63"/>
      <c r="AG43" s="31"/>
    </row>
    <row r="44" spans="28:38" x14ac:dyDescent="0.25"/>
  </sheetData>
  <sheetProtection algorithmName="SHA-512" hashValue="6m7q9T7sC6viugf3RcRc7OrA9bBzI6JJj61Alt9dzsg3zhU8gG1obMcrsEga19JErd2MpsL3WfCGMJGyhEFBCg==" saltValue="NFx2j5Bwyfdyzhr9h1vDgQ==" spinCount="100000" sheet="1" objects="1" scenarios="1"/>
  <mergeCells count="14">
    <mergeCell ref="AE39:AF39"/>
    <mergeCell ref="AC43:AF43"/>
    <mergeCell ref="AD22:AF22"/>
    <mergeCell ref="AD23:AF23"/>
    <mergeCell ref="AC25:AF25"/>
    <mergeCell ref="AD29:AE29"/>
    <mergeCell ref="AD30:AE31"/>
    <mergeCell ref="AD34:AE34"/>
    <mergeCell ref="AD21:AF21"/>
    <mergeCell ref="AF10:AG10"/>
    <mergeCell ref="AC13:AF13"/>
    <mergeCell ref="AD15:AF15"/>
    <mergeCell ref="AD16:AF16"/>
    <mergeCell ref="AD17:AF17"/>
  </mergeCells>
  <conditionalFormatting sqref="AC29">
    <cfRule type="cellIs" dxfId="23" priority="3" operator="equal">
      <formula>$AE$11</formula>
    </cfRule>
    <cfRule type="cellIs" dxfId="22" priority="4" operator="greaterThan">
      <formula>$AE$11</formula>
    </cfRule>
  </conditionalFormatting>
  <conditionalFormatting sqref="AC34">
    <cfRule type="cellIs" dxfId="21" priority="1" operator="equal">
      <formula>$AE$11</formula>
    </cfRule>
    <cfRule type="cellIs" dxfId="20" priority="2" operator="greaterThan">
      <formula>$AE$11</formula>
    </cfRule>
  </conditionalFormatting>
  <dataValidations count="6">
    <dataValidation type="list" allowBlank="1" showInputMessage="1" showErrorMessage="1" sqref="AE10 AE12 AE14" xr:uid="{DB520EF8-0E72-411C-8731-41E8BBEF90AA}">
      <formula1>Cla</formula1>
    </dataValidation>
    <dataValidation type="list" allowBlank="1" showInputMessage="1" showErrorMessage="1" sqref="AD15:AF17 AD21:AF23" xr:uid="{FE48963C-7738-4FA5-AF4D-BFA8D6815AB2}">
      <formula1>INDIRECT(AE$9)</formula1>
    </dataValidation>
    <dataValidation type="list" allowBlank="1" showInputMessage="1" showErrorMessage="1" sqref="AE7 AE11 AD28:AF28 AD33:AF33" xr:uid="{8B1D3BA0-6D9E-47D2-8C1E-BECAE1CE80B9}">
      <formula1>"0,1,2,3,4,5,6,7,8,9,10,11,12,13,14,15,16,17,18,19,20"</formula1>
    </dataValidation>
    <dataValidation type="list" allowBlank="1" showInputMessage="1" showErrorMessage="1" promptTitle="ici" prompt="Renseigner cette case que si vous jouer avec joker(s)" sqref="AF34 AF29" xr:uid="{7BAA78D7-C4F8-4E9C-B5AD-660B53926710}">
      <formula1>". . . ,1,2,3,4,5,6,7,8,9,10,11,12,13,14,15,16,17,18,19,20"</formula1>
    </dataValidation>
    <dataValidation type="list" allowBlank="1" showInputMessage="1" showErrorMessage="1" promptTitle="ici" prompt="C'est le professeur qui détermine si vous jouez avec joker(s) et combien ! ! !" sqref="AD39" xr:uid="{285619CA-8D6C-40B8-916C-D487776CD41D}">
      <formula1>"0 ,1,2,3,4,5,6,7,8,9,10,11,12,13,14,15,16,17,18,19,20"</formula1>
    </dataValidation>
    <dataValidation type="list" allowBlank="1" showInputMessage="1" showErrorMessage="1" sqref="AC16 AC22" xr:uid="{E8CD8D79-09A0-4EB6-82EB-A86D49D753A5}">
      <formula1>$AL$4:$AL$11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500302-6112-4150-96A6-58794E6D3EEB}">
          <x14:formula1>
            <xm:f>Parametres!$1:$1</xm:f>
          </x14:formula1>
          <xm:sqref>AE9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A2FEC-E369-4031-8005-F212A19FB99A}">
  <sheetPr>
    <tabColor theme="0"/>
  </sheetPr>
  <dimension ref="A1:AN44"/>
  <sheetViews>
    <sheetView topLeftCell="AB1" zoomScale="80" zoomScaleNormal="80" workbookViewId="0">
      <selection activeCell="AD17" sqref="AD17:AF17"/>
    </sheetView>
  </sheetViews>
  <sheetFormatPr baseColWidth="10" defaultColWidth="0" defaultRowHeight="15" customHeight="1" zeroHeight="1" x14ac:dyDescent="0.25"/>
  <cols>
    <col min="1" max="1" width="11.42578125" style="3" hidden="1" customWidth="1"/>
    <col min="2" max="2" width="34.28515625" style="3" hidden="1" customWidth="1"/>
    <col min="3" max="3" width="19" style="3" hidden="1" customWidth="1"/>
    <col min="4" max="27" width="11.42578125" style="3" hidden="1" customWidth="1"/>
    <col min="28" max="28" width="1.85546875" style="22" customWidth="1"/>
    <col min="29" max="29" width="12.140625" style="22" customWidth="1"/>
    <col min="30" max="32" width="12.140625" style="54" customWidth="1"/>
    <col min="33" max="33" width="1.85546875" style="54" customWidth="1"/>
    <col min="34" max="35" width="0" style="3" hidden="1" customWidth="1"/>
    <col min="36" max="40" width="0" style="19" hidden="1" customWidth="1"/>
    <col min="41" max="16384" width="14.7109375" style="19" hidden="1"/>
  </cols>
  <sheetData>
    <row r="1" spans="1:40" x14ac:dyDescent="0.25">
      <c r="A1" s="18" t="str">
        <f>AD9</f>
        <v>Classe :</v>
      </c>
      <c r="B1" s="18" t="s">
        <v>34</v>
      </c>
      <c r="C1" s="18" t="s">
        <v>40</v>
      </c>
      <c r="D1" s="18" t="s">
        <v>42</v>
      </c>
      <c r="E1" s="18" t="s">
        <v>44</v>
      </c>
      <c r="F1" s="18" t="s">
        <v>35</v>
      </c>
      <c r="G1" s="18" t="str">
        <f>AD27</f>
        <v>Attaque
non touchée</v>
      </c>
      <c r="H1" s="18" t="str">
        <f>AE27</f>
        <v xml:space="preserve">Attaque en
zone arrière  </v>
      </c>
      <c r="I1" s="18" t="str">
        <f>AF27</f>
        <v>Attaque en
zone avant</v>
      </c>
      <c r="J1" s="18" t="s">
        <v>45</v>
      </c>
      <c r="K1" s="18" t="s">
        <v>41</v>
      </c>
      <c r="L1" s="18" t="s">
        <v>46</v>
      </c>
      <c r="M1" s="18" t="s">
        <v>47</v>
      </c>
      <c r="N1" s="18" t="s">
        <v>48</v>
      </c>
      <c r="O1" s="18" t="s">
        <v>49</v>
      </c>
      <c r="P1" s="18" t="s">
        <v>50</v>
      </c>
      <c r="Q1" s="18" t="s">
        <v>51</v>
      </c>
      <c r="R1" s="18" t="s">
        <v>52</v>
      </c>
      <c r="S1" s="18" t="s">
        <v>53</v>
      </c>
      <c r="T1" s="19"/>
      <c r="U1" s="19"/>
      <c r="V1" s="19"/>
      <c r="W1" s="19"/>
      <c r="X1" s="19"/>
      <c r="Y1" s="19"/>
      <c r="Z1" s="19"/>
      <c r="AA1" s="20"/>
      <c r="AB1" s="21"/>
      <c r="AG1" s="21"/>
      <c r="AH1" s="20"/>
    </row>
    <row r="2" spans="1:40" ht="21" customHeight="1" x14ac:dyDescent="0.25">
      <c r="A2" s="13" t="str">
        <f t="shared" ref="A2:A7" si="0">$AE$9</f>
        <v>Classe_1</v>
      </c>
      <c r="B2" s="13" t="str">
        <f>$AD$15</f>
        <v>Elève 1</v>
      </c>
      <c r="C2" s="13" t="str">
        <f>$AM$16</f>
        <v>A</v>
      </c>
      <c r="D2" s="13" t="str">
        <f>$AN$16</f>
        <v>2</v>
      </c>
      <c r="E2" s="13">
        <f>$AD$36</f>
        <v>0</v>
      </c>
      <c r="F2" s="13">
        <f t="shared" ref="F2:F7" si="1">$AD$39</f>
        <v>0</v>
      </c>
      <c r="G2" s="13">
        <f>$AD$28</f>
        <v>5</v>
      </c>
      <c r="H2" s="13">
        <f>$AE$28</f>
        <v>4</v>
      </c>
      <c r="I2" s="13">
        <f>$AF$28</f>
        <v>0</v>
      </c>
      <c r="J2" s="13"/>
      <c r="K2" s="13"/>
      <c r="L2" s="13"/>
      <c r="M2" s="13"/>
      <c r="N2" s="13"/>
      <c r="O2" s="13"/>
      <c r="P2" s="13"/>
      <c r="Q2" s="13"/>
      <c r="R2" s="13"/>
      <c r="S2" s="13"/>
      <c r="AG2" s="22"/>
    </row>
    <row r="3" spans="1:40" ht="34.5" customHeight="1" x14ac:dyDescent="0.25">
      <c r="A3" s="13" t="str">
        <f t="shared" si="0"/>
        <v>Classe_1</v>
      </c>
      <c r="B3" s="13" t="str">
        <f>AD16</f>
        <v>AUBINEAU PRISSET Mathilde</v>
      </c>
      <c r="C3" s="13" t="str">
        <f t="shared" ref="C3:C4" si="2">$AM$16</f>
        <v>A</v>
      </c>
      <c r="D3" s="13" t="str">
        <f t="shared" ref="D3:D4" si="3">$AN$16</f>
        <v>2</v>
      </c>
      <c r="E3" s="13">
        <f>$AD$36</f>
        <v>0</v>
      </c>
      <c r="F3" s="13">
        <f t="shared" si="1"/>
        <v>0</v>
      </c>
      <c r="G3" s="13">
        <f>$AD$28</f>
        <v>5</v>
      </c>
      <c r="H3" s="13">
        <f>$AE$28</f>
        <v>4</v>
      </c>
      <c r="I3" s="13">
        <f>$AF$28</f>
        <v>0</v>
      </c>
      <c r="J3" s="13"/>
      <c r="K3" s="13"/>
      <c r="L3" s="13"/>
      <c r="M3" s="13"/>
      <c r="N3" s="13"/>
      <c r="O3" s="13"/>
      <c r="P3" s="13"/>
      <c r="Q3" s="13"/>
      <c r="R3" s="13"/>
      <c r="S3" s="13"/>
      <c r="AG3" s="22"/>
    </row>
    <row r="4" spans="1:40" ht="9" customHeight="1" x14ac:dyDescent="0.25">
      <c r="A4" s="13" t="str">
        <f t="shared" si="0"/>
        <v>Classe_1</v>
      </c>
      <c r="B4" s="13">
        <f>AD17</f>
        <v>0</v>
      </c>
      <c r="C4" s="13" t="str">
        <f t="shared" si="2"/>
        <v>A</v>
      </c>
      <c r="D4" s="13" t="str">
        <f t="shared" si="3"/>
        <v>2</v>
      </c>
      <c r="E4" s="13">
        <f>$AD$36</f>
        <v>0</v>
      </c>
      <c r="F4" s="13">
        <f t="shared" si="1"/>
        <v>0</v>
      </c>
      <c r="G4" s="13">
        <f>$AD$28</f>
        <v>5</v>
      </c>
      <c r="H4" s="13">
        <f>$AE$28</f>
        <v>4</v>
      </c>
      <c r="I4" s="13">
        <f>$AF$28</f>
        <v>0</v>
      </c>
      <c r="J4" s="13"/>
      <c r="K4" s="13"/>
      <c r="L4" s="13"/>
      <c r="M4" s="13"/>
      <c r="N4" s="13"/>
      <c r="O4" s="13"/>
      <c r="P4" s="13"/>
      <c r="Q4" s="13"/>
      <c r="R4" s="13"/>
      <c r="S4" s="13"/>
      <c r="AG4" s="22"/>
      <c r="AL4" s="19" t="s">
        <v>55</v>
      </c>
    </row>
    <row r="5" spans="1:40" ht="4.5" customHeight="1" x14ac:dyDescent="0.25">
      <c r="A5" s="13" t="str">
        <f t="shared" si="0"/>
        <v>Classe_1</v>
      </c>
      <c r="B5" s="13" t="str">
        <f>AD21</f>
        <v>BOURTHOUMIEU Elwann</v>
      </c>
      <c r="C5" s="13" t="str">
        <f>$AM$22</f>
        <v>B</v>
      </c>
      <c r="D5" s="13" t="str">
        <f>$AN$22</f>
        <v>4</v>
      </c>
      <c r="E5" s="13">
        <f>$AF$36</f>
        <v>3</v>
      </c>
      <c r="F5" s="13">
        <f t="shared" si="1"/>
        <v>0</v>
      </c>
      <c r="G5" s="13">
        <f>$AD$33</f>
        <v>8</v>
      </c>
      <c r="H5" s="13">
        <f>$AE$33</f>
        <v>5</v>
      </c>
      <c r="I5" s="13">
        <f>$AF$33</f>
        <v>0</v>
      </c>
      <c r="J5" s="13"/>
      <c r="K5" s="13"/>
      <c r="L5" s="13"/>
      <c r="M5" s="13"/>
      <c r="N5" s="13"/>
      <c r="O5" s="13"/>
      <c r="P5" s="13"/>
      <c r="Q5" s="13"/>
      <c r="R5" s="13"/>
      <c r="S5" s="13"/>
      <c r="AG5" s="22"/>
      <c r="AL5" s="19" t="s">
        <v>56</v>
      </c>
    </row>
    <row r="6" spans="1:40" ht="22.5" hidden="1" customHeight="1" x14ac:dyDescent="0.25">
      <c r="A6" s="13" t="str">
        <f t="shared" si="0"/>
        <v>Classe_1</v>
      </c>
      <c r="B6" s="13" t="str">
        <f>AD22</f>
        <v>CANTITEAU-PIEDNOIR Adélaïde</v>
      </c>
      <c r="C6" s="13" t="str">
        <f t="shared" ref="C6:C7" si="4">$AM$22</f>
        <v>B</v>
      </c>
      <c r="D6" s="13" t="str">
        <f t="shared" ref="D6:D7" si="5">$AN$22</f>
        <v>4</v>
      </c>
      <c r="E6" s="13">
        <f>$AF$36</f>
        <v>3</v>
      </c>
      <c r="F6" s="13">
        <f t="shared" si="1"/>
        <v>0</v>
      </c>
      <c r="G6" s="13">
        <f>$AD$33</f>
        <v>8</v>
      </c>
      <c r="H6" s="13">
        <f>$AE$33</f>
        <v>5</v>
      </c>
      <c r="I6" s="13">
        <f>$AF$33</f>
        <v>0</v>
      </c>
      <c r="J6" s="13"/>
      <c r="K6" s="13"/>
      <c r="L6" s="13"/>
      <c r="M6" s="13"/>
      <c r="N6" s="13"/>
      <c r="O6" s="13"/>
      <c r="P6" s="13"/>
      <c r="Q6" s="13"/>
      <c r="R6" s="13"/>
      <c r="S6" s="13"/>
      <c r="AG6" s="22"/>
      <c r="AL6" s="19" t="s">
        <v>43</v>
      </c>
    </row>
    <row r="7" spans="1:40" ht="19.5" hidden="1" customHeight="1" x14ac:dyDescent="0.25">
      <c r="A7" s="13" t="str">
        <f t="shared" si="0"/>
        <v>Classe_1</v>
      </c>
      <c r="B7" s="13">
        <f>AD23</f>
        <v>0</v>
      </c>
      <c r="C7" s="13" t="str">
        <f t="shared" si="4"/>
        <v>B</v>
      </c>
      <c r="D7" s="13" t="str">
        <f t="shared" si="5"/>
        <v>4</v>
      </c>
      <c r="E7" s="13">
        <f>$AF$36</f>
        <v>3</v>
      </c>
      <c r="F7" s="13">
        <f t="shared" si="1"/>
        <v>0</v>
      </c>
      <c r="G7" s="13">
        <f>$AD$33</f>
        <v>8</v>
      </c>
      <c r="H7" s="13">
        <f>$AE$33</f>
        <v>5</v>
      </c>
      <c r="I7" s="13">
        <f>$AF$33</f>
        <v>0</v>
      </c>
      <c r="J7" s="13"/>
      <c r="K7" s="13"/>
      <c r="L7" s="13"/>
      <c r="M7" s="13"/>
      <c r="N7" s="13"/>
      <c r="O7" s="13"/>
      <c r="P7" s="13"/>
      <c r="Q7" s="13"/>
      <c r="R7" s="13"/>
      <c r="S7" s="13"/>
      <c r="AD7" s="49"/>
      <c r="AE7" s="50"/>
      <c r="AF7" s="25"/>
      <c r="AG7" s="25"/>
      <c r="AL7" s="19" t="s">
        <v>60</v>
      </c>
    </row>
    <row r="8" spans="1:40" ht="18.75" hidden="1" customHeight="1" x14ac:dyDescent="0.25">
      <c r="AE8" s="26"/>
      <c r="AL8" s="19" t="s">
        <v>57</v>
      </c>
    </row>
    <row r="9" spans="1:40" ht="23.1" customHeight="1" x14ac:dyDescent="0.25">
      <c r="AB9" s="27"/>
      <c r="AD9" s="24" t="s">
        <v>7</v>
      </c>
      <c r="AE9" s="8" t="s">
        <v>63</v>
      </c>
      <c r="AF9" s="27"/>
      <c r="AG9" s="27"/>
      <c r="AL9" s="19" t="s">
        <v>58</v>
      </c>
    </row>
    <row r="10" spans="1:40" ht="10.5" customHeight="1" x14ac:dyDescent="0.25">
      <c r="AD10" s="28"/>
      <c r="AE10" s="29"/>
      <c r="AF10" s="64"/>
      <c r="AG10" s="64"/>
      <c r="AL10" s="19" t="s">
        <v>59</v>
      </c>
    </row>
    <row r="11" spans="1:40" ht="23.1" customHeight="1" x14ac:dyDescent="0.25">
      <c r="AD11" s="24" t="s">
        <v>10</v>
      </c>
      <c r="AE11" s="8">
        <v>20</v>
      </c>
      <c r="AF11" s="30" t="s">
        <v>28</v>
      </c>
      <c r="AL11" s="19" t="s">
        <v>61</v>
      </c>
    </row>
    <row r="12" spans="1:40" ht="16.5" customHeight="1" x14ac:dyDescent="0.25">
      <c r="AD12" s="28"/>
      <c r="AE12" s="28"/>
    </row>
    <row r="13" spans="1:40" ht="16.5" customHeight="1" x14ac:dyDescent="0.25">
      <c r="AB13" s="31"/>
      <c r="AC13" s="63" t="s">
        <v>32</v>
      </c>
      <c r="AD13" s="63"/>
      <c r="AE13" s="63"/>
      <c r="AF13" s="63"/>
      <c r="AG13" s="31"/>
    </row>
    <row r="14" spans="1:40" ht="16.5" customHeight="1" thickBot="1" x14ac:dyDescent="0.3">
      <c r="AD14" s="28"/>
      <c r="AE14" s="28"/>
    </row>
    <row r="15" spans="1:40" ht="30" customHeight="1" x14ac:dyDescent="0.25">
      <c r="AB15" s="32"/>
      <c r="AC15" s="52" t="s">
        <v>54</v>
      </c>
      <c r="AD15" s="65" t="s">
        <v>65</v>
      </c>
      <c r="AE15" s="66"/>
      <c r="AF15" s="67"/>
      <c r="AG15" s="22"/>
      <c r="AJ15" s="33"/>
      <c r="AK15" s="33"/>
    </row>
    <row r="16" spans="1:40" ht="30" customHeight="1" x14ac:dyDescent="0.25">
      <c r="AB16" s="32"/>
      <c r="AC16" s="57" t="s">
        <v>56</v>
      </c>
      <c r="AD16" s="68" t="s">
        <v>2</v>
      </c>
      <c r="AE16" s="69"/>
      <c r="AF16" s="70"/>
      <c r="AG16" s="22"/>
      <c r="AJ16" s="33"/>
      <c r="AK16" s="33"/>
      <c r="AL16" s="19" t="str">
        <f>AC16</f>
        <v>A2</v>
      </c>
      <c r="AM16" s="19" t="str">
        <f>LEFT(AL16,1)</f>
        <v>A</v>
      </c>
      <c r="AN16" s="19" t="str">
        <f>RIGHT(AL16,1)</f>
        <v>2</v>
      </c>
    </row>
    <row r="17" spans="28:40" ht="30" customHeight="1" thickBot="1" x14ac:dyDescent="0.3">
      <c r="AB17" s="32"/>
      <c r="AC17" s="53"/>
      <c r="AD17" s="71"/>
      <c r="AE17" s="72"/>
      <c r="AF17" s="73"/>
      <c r="AG17" s="22"/>
      <c r="AJ17" s="33"/>
      <c r="AK17" s="33"/>
    </row>
    <row r="18" spans="28:40" ht="6.95" customHeight="1" x14ac:dyDescent="0.25">
      <c r="AD18" s="28"/>
      <c r="AE18" s="28"/>
      <c r="AG18" s="22"/>
      <c r="AJ18" s="33"/>
      <c r="AK18" s="33"/>
    </row>
    <row r="19" spans="28:40" ht="20.100000000000001" customHeight="1" x14ac:dyDescent="0.25">
      <c r="AD19" s="28"/>
      <c r="AE19" s="34" t="s">
        <v>27</v>
      </c>
      <c r="AF19" s="28"/>
      <c r="AG19" s="35"/>
      <c r="AJ19" s="33"/>
      <c r="AK19" s="33"/>
    </row>
    <row r="20" spans="28:40" ht="6.95" customHeight="1" thickBot="1" x14ac:dyDescent="0.3">
      <c r="AD20" s="28"/>
      <c r="AE20" s="35"/>
      <c r="AF20" s="28"/>
      <c r="AG20" s="35"/>
      <c r="AJ20" s="33"/>
      <c r="AK20" s="33"/>
    </row>
    <row r="21" spans="28:40" ht="30" customHeight="1" x14ac:dyDescent="0.25">
      <c r="AC21" s="52" t="s">
        <v>54</v>
      </c>
      <c r="AD21" s="65" t="s">
        <v>3</v>
      </c>
      <c r="AE21" s="66"/>
      <c r="AF21" s="67"/>
      <c r="AG21" s="22"/>
      <c r="AJ21" s="33"/>
      <c r="AK21" s="33"/>
    </row>
    <row r="22" spans="28:40" ht="30" customHeight="1" x14ac:dyDescent="0.25">
      <c r="AC22" s="57" t="s">
        <v>61</v>
      </c>
      <c r="AD22" s="68" t="s">
        <v>4</v>
      </c>
      <c r="AE22" s="69"/>
      <c r="AF22" s="70"/>
      <c r="AG22" s="22"/>
      <c r="AJ22" s="33"/>
      <c r="AK22" s="33"/>
      <c r="AL22" s="19" t="str">
        <f>AC22</f>
        <v>B4</v>
      </c>
      <c r="AM22" s="19" t="str">
        <f>LEFT(AL22,1)</f>
        <v>B</v>
      </c>
      <c r="AN22" s="19" t="str">
        <f>RIGHT(AL22,1)</f>
        <v>4</v>
      </c>
    </row>
    <row r="23" spans="28:40" ht="30" customHeight="1" thickBot="1" x14ac:dyDescent="0.3">
      <c r="AC23" s="53"/>
      <c r="AD23" s="71"/>
      <c r="AE23" s="72"/>
      <c r="AF23" s="73"/>
      <c r="AG23" s="22"/>
      <c r="AJ23" s="33"/>
      <c r="AK23" s="33"/>
    </row>
    <row r="24" spans="28:40" ht="16.5" customHeight="1" x14ac:dyDescent="0.25">
      <c r="AD24" s="22"/>
      <c r="AE24" s="22"/>
      <c r="AF24" s="22"/>
      <c r="AG24" s="22"/>
      <c r="AJ24" s="33"/>
      <c r="AK24" s="33"/>
    </row>
    <row r="25" spans="28:40" ht="16.5" customHeight="1" x14ac:dyDescent="0.25">
      <c r="AB25" s="31"/>
      <c r="AC25" s="63" t="s">
        <v>31</v>
      </c>
      <c r="AD25" s="63"/>
      <c r="AE25" s="63"/>
      <c r="AF25" s="63"/>
      <c r="AG25" s="31"/>
      <c r="AJ25" s="33"/>
      <c r="AK25" s="33"/>
      <c r="AL25" s="33"/>
    </row>
    <row r="26" spans="28:40" ht="16.5" customHeight="1" thickBot="1" x14ac:dyDescent="0.3">
      <c r="AD26" s="22"/>
      <c r="AE26" s="22"/>
      <c r="AF26" s="22"/>
      <c r="AG26" s="22"/>
      <c r="AJ26" s="33"/>
      <c r="AK26" s="33"/>
      <c r="AL26" s="33"/>
    </row>
    <row r="27" spans="28:40" ht="27.95" customHeight="1" thickBot="1" x14ac:dyDescent="0.3">
      <c r="AC27" s="36" t="s">
        <v>29</v>
      </c>
      <c r="AD27" s="37" t="s">
        <v>24</v>
      </c>
      <c r="AE27" s="38" t="s">
        <v>25</v>
      </c>
      <c r="AF27" s="39" t="s">
        <v>26</v>
      </c>
      <c r="AL27" s="40">
        <f>IF(AC29=AE11,2,0)</f>
        <v>0</v>
      </c>
    </row>
    <row r="28" spans="28:40" ht="27.95" customHeight="1" thickBot="1" x14ac:dyDescent="0.3">
      <c r="AC28" s="41" t="s">
        <v>23</v>
      </c>
      <c r="AD28" s="11">
        <v>5</v>
      </c>
      <c r="AE28" s="12">
        <v>4</v>
      </c>
      <c r="AF28" s="9">
        <v>0</v>
      </c>
      <c r="AL28" s="40">
        <f>IF(AL30&gt;=AL35,1,0)</f>
        <v>0</v>
      </c>
    </row>
    <row r="29" spans="28:40" ht="27.95" customHeight="1" thickBot="1" x14ac:dyDescent="0.3">
      <c r="AC29" s="42">
        <f>AD28+AE28+AF28</f>
        <v>9</v>
      </c>
      <c r="AD29" s="60" t="s">
        <v>17</v>
      </c>
      <c r="AE29" s="61"/>
      <c r="AF29" s="51" t="s">
        <v>38</v>
      </c>
      <c r="AG29" s="28"/>
      <c r="AL29" s="3" t="str">
        <f>IF(AD39=0,("…"),(IF(AF29&gt;AD39,0,1)))</f>
        <v>…</v>
      </c>
    </row>
    <row r="30" spans="28:40" ht="27.95" customHeight="1" x14ac:dyDescent="0.25">
      <c r="AD30" s="74" t="s">
        <v>27</v>
      </c>
      <c r="AE30" s="74"/>
      <c r="AF30" s="28"/>
      <c r="AL30" s="3" t="str">
        <f>AD28&amp;AE28&amp;AF28</f>
        <v>540</v>
      </c>
    </row>
    <row r="31" spans="28:40" ht="27.95" customHeight="1" thickBot="1" x14ac:dyDescent="0.3">
      <c r="AD31" s="75"/>
      <c r="AE31" s="75"/>
      <c r="AF31" s="43"/>
      <c r="AG31" s="22"/>
      <c r="AL31" s="3"/>
    </row>
    <row r="32" spans="28:40" ht="27.95" customHeight="1" thickBot="1" x14ac:dyDescent="0.3">
      <c r="AC32" s="36" t="s">
        <v>30</v>
      </c>
      <c r="AD32" s="37" t="s">
        <v>19</v>
      </c>
      <c r="AE32" s="38" t="s">
        <v>20</v>
      </c>
      <c r="AF32" s="39" t="s">
        <v>14</v>
      </c>
      <c r="AL32" s="40" t="str">
        <f>IF(AC23=AA5,"2","0")</f>
        <v>2</v>
      </c>
    </row>
    <row r="33" spans="28:38" ht="27.95" customHeight="1" thickBot="1" x14ac:dyDescent="0.3">
      <c r="AC33" s="41" t="s">
        <v>23</v>
      </c>
      <c r="AD33" s="11">
        <v>8</v>
      </c>
      <c r="AE33" s="12">
        <v>5</v>
      </c>
      <c r="AF33" s="9">
        <v>0</v>
      </c>
      <c r="AL33" s="40" t="str">
        <f>IF(AL35&gt;=AL30,"1","0")</f>
        <v>1</v>
      </c>
    </row>
    <row r="34" spans="28:38" ht="27.95" customHeight="1" thickBot="1" x14ac:dyDescent="0.3">
      <c r="AC34" s="42">
        <f>AD33+AE33+AF33</f>
        <v>13</v>
      </c>
      <c r="AD34" s="60" t="s">
        <v>17</v>
      </c>
      <c r="AE34" s="61"/>
      <c r="AF34" s="10" t="s">
        <v>38</v>
      </c>
      <c r="AG34" s="28"/>
      <c r="AL34" s="3" t="str">
        <f>IF(AD39=0,("…"),(IF(AF34&gt;AD39,0,1)))</f>
        <v>…</v>
      </c>
    </row>
    <row r="35" spans="28:38" ht="14.25" customHeight="1" thickBot="1" x14ac:dyDescent="0.3">
      <c r="AD35" s="44"/>
      <c r="AE35" s="44"/>
      <c r="AL35" s="3" t="str">
        <f>AD33&amp;AE33&amp;AF33</f>
        <v>850</v>
      </c>
    </row>
    <row r="36" spans="28:38" ht="44.25" customHeight="1" thickBot="1" x14ac:dyDescent="0.3">
      <c r="AD36" s="45">
        <f>IF(AL29="…",(AL27+AL28),(AL27+AL28+AL29))</f>
        <v>0</v>
      </c>
      <c r="AE36" s="46" t="s">
        <v>39</v>
      </c>
      <c r="AF36" s="45">
        <f>IF(AL34="…",(AL32+AL33),(AL32+AL33+AL34))</f>
        <v>3</v>
      </c>
    </row>
    <row r="37" spans="28:38" ht="23.1" customHeight="1" x14ac:dyDescent="0.25">
      <c r="AC37" s="47" t="s">
        <v>21</v>
      </c>
      <c r="AD37" s="48"/>
      <c r="AE37" s="48"/>
      <c r="AF37" s="48"/>
      <c r="AG37" s="27"/>
    </row>
    <row r="38" spans="28:38" ht="23.1" customHeight="1" x14ac:dyDescent="0.25">
      <c r="AC38" s="47" t="s">
        <v>37</v>
      </c>
      <c r="AD38" s="48"/>
      <c r="AE38" s="48"/>
      <c r="AF38" s="48"/>
      <c r="AG38" s="27"/>
    </row>
    <row r="39" spans="28:38" ht="23.1" customHeight="1" x14ac:dyDescent="0.25">
      <c r="AC39" s="48" t="s">
        <v>22</v>
      </c>
      <c r="AD39" s="17">
        <v>0</v>
      </c>
      <c r="AE39" s="62" t="s">
        <v>36</v>
      </c>
      <c r="AF39" s="62"/>
      <c r="AG39" s="43"/>
    </row>
    <row r="40" spans="28:38" x14ac:dyDescent="0.25"/>
    <row r="41" spans="28:38" x14ac:dyDescent="0.25"/>
    <row r="42" spans="28:38" x14ac:dyDescent="0.25"/>
    <row r="43" spans="28:38" ht="18.75" x14ac:dyDescent="0.25">
      <c r="AB43" s="31"/>
      <c r="AC43" s="63" t="s">
        <v>33</v>
      </c>
      <c r="AD43" s="63"/>
      <c r="AE43" s="63"/>
      <c r="AF43" s="63"/>
      <c r="AG43" s="31"/>
    </row>
    <row r="44" spans="28:38" x14ac:dyDescent="0.25"/>
  </sheetData>
  <sheetProtection algorithmName="SHA-512" hashValue="6m7q9T7sC6viugf3RcRc7OrA9bBzI6JJj61Alt9dzsg3zhU8gG1obMcrsEga19JErd2MpsL3WfCGMJGyhEFBCg==" saltValue="NFx2j5Bwyfdyzhr9h1vDgQ==" spinCount="100000" sheet="1" objects="1" scenarios="1"/>
  <mergeCells count="14">
    <mergeCell ref="AE39:AF39"/>
    <mergeCell ref="AC43:AF43"/>
    <mergeCell ref="AD22:AF22"/>
    <mergeCell ref="AD23:AF23"/>
    <mergeCell ref="AC25:AF25"/>
    <mergeCell ref="AD29:AE29"/>
    <mergeCell ref="AD30:AE31"/>
    <mergeCell ref="AD34:AE34"/>
    <mergeCell ref="AD21:AF21"/>
    <mergeCell ref="AF10:AG10"/>
    <mergeCell ref="AC13:AF13"/>
    <mergeCell ref="AD15:AF15"/>
    <mergeCell ref="AD16:AF16"/>
    <mergeCell ref="AD17:AF17"/>
  </mergeCells>
  <conditionalFormatting sqref="AC29">
    <cfRule type="cellIs" dxfId="19" priority="3" operator="equal">
      <formula>$AE$11</formula>
    </cfRule>
    <cfRule type="cellIs" dxfId="18" priority="4" operator="greaterThan">
      <formula>$AE$11</formula>
    </cfRule>
  </conditionalFormatting>
  <conditionalFormatting sqref="AC34">
    <cfRule type="cellIs" dxfId="17" priority="1" operator="equal">
      <formula>$AE$11</formula>
    </cfRule>
    <cfRule type="cellIs" dxfId="16" priority="2" operator="greaterThan">
      <formula>$AE$11</formula>
    </cfRule>
  </conditionalFormatting>
  <dataValidations count="6">
    <dataValidation type="list" allowBlank="1" showInputMessage="1" showErrorMessage="1" sqref="AC16 AC22" xr:uid="{EA001F6C-1BA2-404D-9543-FC537DD7A008}">
      <formula1>$AL$4:$AL$11</formula1>
    </dataValidation>
    <dataValidation type="list" allowBlank="1" showInputMessage="1" showErrorMessage="1" promptTitle="ici" prompt="C'est le professeur qui détermine si vous jouez avec joker(s) et combien ! ! !" sqref="AD39" xr:uid="{607567B6-E6D8-40F1-A7B9-CC62E748FA11}">
      <formula1>"0 ,1,2,3,4,5,6,7,8,9,10,11,12,13,14,15,16,17,18,19,20"</formula1>
    </dataValidation>
    <dataValidation type="list" allowBlank="1" showInputMessage="1" showErrorMessage="1" promptTitle="ici" prompt="Renseigner cette case que si vous jouer avec joker(s)" sqref="AF34 AF29" xr:uid="{05BFDC14-8E5B-4999-9BDC-6C2E1418F47A}">
      <formula1>". . . ,1,2,3,4,5,6,7,8,9,10,11,12,13,14,15,16,17,18,19,20"</formula1>
    </dataValidation>
    <dataValidation type="list" allowBlank="1" showInputMessage="1" showErrorMessage="1" sqref="AE7 AE11 AD28:AF28 AD33:AF33" xr:uid="{A1D7C652-A9D9-49E4-A437-0167684715A6}">
      <formula1>"0,1,2,3,4,5,6,7,8,9,10,11,12,13,14,15,16,17,18,19,20"</formula1>
    </dataValidation>
    <dataValidation type="list" allowBlank="1" showInputMessage="1" showErrorMessage="1" sqref="AD15:AF17 AD21:AF23" xr:uid="{C50E7A5B-134E-41E5-B5AA-19A7EFE34B23}">
      <formula1>INDIRECT(AE$9)</formula1>
    </dataValidation>
    <dataValidation type="list" allowBlank="1" showInputMessage="1" showErrorMessage="1" sqref="AE10 AE12 AE14" xr:uid="{4C4E164B-363D-41EB-9C38-06754B330374}">
      <formula1>Cla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BE8E3C-733C-4544-8D72-06097AFA05D0}">
          <x14:formula1>
            <xm:f>Parametres!$1:$1</xm:f>
          </x14:formula1>
          <xm:sqref>AE9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9751A-10E8-4950-A742-0A76D11FB29A}">
  <sheetPr>
    <tabColor theme="0"/>
  </sheetPr>
  <dimension ref="A1:AN44"/>
  <sheetViews>
    <sheetView topLeftCell="AB1" zoomScale="80" zoomScaleNormal="80" workbookViewId="0">
      <selection activeCell="AF9" sqref="AF9"/>
    </sheetView>
  </sheetViews>
  <sheetFormatPr baseColWidth="10" defaultColWidth="0" defaultRowHeight="15" customHeight="1" zeroHeight="1" x14ac:dyDescent="0.25"/>
  <cols>
    <col min="1" max="1" width="11.42578125" style="3" hidden="1" customWidth="1"/>
    <col min="2" max="2" width="34.28515625" style="3" hidden="1" customWidth="1"/>
    <col min="3" max="3" width="19" style="3" hidden="1" customWidth="1"/>
    <col min="4" max="27" width="11.42578125" style="3" hidden="1" customWidth="1"/>
    <col min="28" max="28" width="1.85546875" style="22" customWidth="1"/>
    <col min="29" max="29" width="12.140625" style="22" customWidth="1"/>
    <col min="30" max="32" width="12.140625" style="54" customWidth="1"/>
    <col min="33" max="33" width="1.85546875" style="54" customWidth="1"/>
    <col min="34" max="35" width="0" style="3" hidden="1" customWidth="1"/>
    <col min="36" max="40" width="0" style="19" hidden="1" customWidth="1"/>
    <col min="41" max="16384" width="14.7109375" style="19" hidden="1"/>
  </cols>
  <sheetData>
    <row r="1" spans="1:40" x14ac:dyDescent="0.25">
      <c r="A1" s="18" t="str">
        <f>AD9</f>
        <v>Classe :</v>
      </c>
      <c r="B1" s="18" t="s">
        <v>34</v>
      </c>
      <c r="C1" s="18" t="s">
        <v>40</v>
      </c>
      <c r="D1" s="18" t="s">
        <v>42</v>
      </c>
      <c r="E1" s="18" t="s">
        <v>44</v>
      </c>
      <c r="F1" s="18" t="s">
        <v>35</v>
      </c>
      <c r="G1" s="18" t="str">
        <f>AD27</f>
        <v>Attaque
non touchée</v>
      </c>
      <c r="H1" s="18" t="str">
        <f>AE27</f>
        <v xml:space="preserve">Attaque en
zone arrière  </v>
      </c>
      <c r="I1" s="18" t="str">
        <f>AF27</f>
        <v>Attaque en
zone avant</v>
      </c>
      <c r="J1" s="18" t="s">
        <v>45</v>
      </c>
      <c r="K1" s="18" t="s">
        <v>41</v>
      </c>
      <c r="L1" s="18" t="s">
        <v>46</v>
      </c>
      <c r="M1" s="18" t="s">
        <v>47</v>
      </c>
      <c r="N1" s="18" t="s">
        <v>48</v>
      </c>
      <c r="O1" s="18" t="s">
        <v>49</v>
      </c>
      <c r="P1" s="18" t="s">
        <v>50</v>
      </c>
      <c r="Q1" s="18" t="s">
        <v>51</v>
      </c>
      <c r="R1" s="18" t="s">
        <v>52</v>
      </c>
      <c r="S1" s="18" t="s">
        <v>53</v>
      </c>
      <c r="T1" s="19"/>
      <c r="U1" s="19"/>
      <c r="V1" s="19"/>
      <c r="W1" s="19"/>
      <c r="X1" s="19"/>
      <c r="Y1" s="19"/>
      <c r="Z1" s="19"/>
      <c r="AA1" s="20"/>
      <c r="AB1" s="21"/>
      <c r="AG1" s="21"/>
      <c r="AH1" s="20"/>
    </row>
    <row r="2" spans="1:40" ht="21" customHeight="1" x14ac:dyDescent="0.25">
      <c r="A2" s="13" t="str">
        <f t="shared" ref="A2:A7" si="0">$AE$9</f>
        <v>LIG_3e</v>
      </c>
      <c r="B2" s="13" t="str">
        <f>$AD$15</f>
        <v>ANTELME Albin</v>
      </c>
      <c r="C2" s="13" t="str">
        <f>$AM$16</f>
        <v>A</v>
      </c>
      <c r="D2" s="13" t="str">
        <f>$AN$16</f>
        <v>2</v>
      </c>
      <c r="E2" s="13">
        <f>$AD$36</f>
        <v>0</v>
      </c>
      <c r="F2" s="13">
        <f t="shared" ref="F2:F7" si="1">$AD$39</f>
        <v>0</v>
      </c>
      <c r="G2" s="13">
        <f>$AD$28</f>
        <v>5</v>
      </c>
      <c r="H2" s="13">
        <f>$AE$28</f>
        <v>4</v>
      </c>
      <c r="I2" s="13">
        <f>$AF$28</f>
        <v>0</v>
      </c>
      <c r="J2" s="13"/>
      <c r="K2" s="13"/>
      <c r="L2" s="13"/>
      <c r="M2" s="13"/>
      <c r="N2" s="13"/>
      <c r="O2" s="13"/>
      <c r="P2" s="13"/>
      <c r="Q2" s="13"/>
      <c r="R2" s="13"/>
      <c r="S2" s="13"/>
      <c r="AG2" s="22"/>
    </row>
    <row r="3" spans="1:40" ht="34.5" customHeight="1" x14ac:dyDescent="0.25">
      <c r="A3" s="13" t="str">
        <f t="shared" si="0"/>
        <v>LIG_3e</v>
      </c>
      <c r="B3" s="13" t="str">
        <f>AD16</f>
        <v>AUBINEAU PRISSET Mathilde</v>
      </c>
      <c r="C3" s="13" t="str">
        <f t="shared" ref="C3:C4" si="2">$AM$16</f>
        <v>A</v>
      </c>
      <c r="D3" s="13" t="str">
        <f t="shared" ref="D3:D4" si="3">$AN$16</f>
        <v>2</v>
      </c>
      <c r="E3" s="13">
        <f>$AD$36</f>
        <v>0</v>
      </c>
      <c r="F3" s="13">
        <f t="shared" si="1"/>
        <v>0</v>
      </c>
      <c r="G3" s="13">
        <f>$AD$28</f>
        <v>5</v>
      </c>
      <c r="H3" s="13">
        <f>$AE$28</f>
        <v>4</v>
      </c>
      <c r="I3" s="13">
        <f>$AF$28</f>
        <v>0</v>
      </c>
      <c r="J3" s="13"/>
      <c r="K3" s="13"/>
      <c r="L3" s="13"/>
      <c r="M3" s="13"/>
      <c r="N3" s="13"/>
      <c r="O3" s="13"/>
      <c r="P3" s="13"/>
      <c r="Q3" s="13"/>
      <c r="R3" s="13"/>
      <c r="S3" s="13"/>
      <c r="AG3" s="22"/>
    </row>
    <row r="4" spans="1:40" ht="9" customHeight="1" x14ac:dyDescent="0.25">
      <c r="A4" s="13" t="str">
        <f t="shared" si="0"/>
        <v>LIG_3e</v>
      </c>
      <c r="B4" s="13">
        <f>AD17</f>
        <v>0</v>
      </c>
      <c r="C4" s="13" t="str">
        <f t="shared" si="2"/>
        <v>A</v>
      </c>
      <c r="D4" s="13" t="str">
        <f t="shared" si="3"/>
        <v>2</v>
      </c>
      <c r="E4" s="13">
        <f>$AD$36</f>
        <v>0</v>
      </c>
      <c r="F4" s="13">
        <f t="shared" si="1"/>
        <v>0</v>
      </c>
      <c r="G4" s="13">
        <f>$AD$28</f>
        <v>5</v>
      </c>
      <c r="H4" s="13">
        <f>$AE$28</f>
        <v>4</v>
      </c>
      <c r="I4" s="13">
        <f>$AF$28</f>
        <v>0</v>
      </c>
      <c r="J4" s="13"/>
      <c r="K4" s="13"/>
      <c r="L4" s="13"/>
      <c r="M4" s="13"/>
      <c r="N4" s="13"/>
      <c r="O4" s="13"/>
      <c r="P4" s="13"/>
      <c r="Q4" s="13"/>
      <c r="R4" s="13"/>
      <c r="S4" s="13"/>
      <c r="AG4" s="22"/>
      <c r="AL4" s="19" t="s">
        <v>55</v>
      </c>
    </row>
    <row r="5" spans="1:40" ht="4.5" customHeight="1" x14ac:dyDescent="0.25">
      <c r="A5" s="13" t="str">
        <f t="shared" si="0"/>
        <v>LIG_3e</v>
      </c>
      <c r="B5" s="13" t="str">
        <f>AD21</f>
        <v>BOURTHOUMIEU Elwann</v>
      </c>
      <c r="C5" s="13" t="str">
        <f>$AM$22</f>
        <v>B</v>
      </c>
      <c r="D5" s="13" t="str">
        <f>$AN$22</f>
        <v>4</v>
      </c>
      <c r="E5" s="13">
        <f>$AF$36</f>
        <v>3</v>
      </c>
      <c r="F5" s="13">
        <f t="shared" si="1"/>
        <v>0</v>
      </c>
      <c r="G5" s="13">
        <f>$AD$33</f>
        <v>8</v>
      </c>
      <c r="H5" s="13">
        <f>$AE$33</f>
        <v>5</v>
      </c>
      <c r="I5" s="13">
        <f>$AF$33</f>
        <v>0</v>
      </c>
      <c r="J5" s="13"/>
      <c r="K5" s="13"/>
      <c r="L5" s="13"/>
      <c r="M5" s="13"/>
      <c r="N5" s="13"/>
      <c r="O5" s="13"/>
      <c r="P5" s="13"/>
      <c r="Q5" s="13"/>
      <c r="R5" s="13"/>
      <c r="S5" s="13"/>
      <c r="AG5" s="22"/>
      <c r="AL5" s="19" t="s">
        <v>56</v>
      </c>
    </row>
    <row r="6" spans="1:40" ht="22.5" hidden="1" customHeight="1" x14ac:dyDescent="0.25">
      <c r="A6" s="13" t="str">
        <f t="shared" si="0"/>
        <v>LIG_3e</v>
      </c>
      <c r="B6" s="13" t="str">
        <f>AD22</f>
        <v>CANTITEAU-PIEDNOIR Adélaïde</v>
      </c>
      <c r="C6" s="13" t="str">
        <f t="shared" ref="C6:C7" si="4">$AM$22</f>
        <v>B</v>
      </c>
      <c r="D6" s="13" t="str">
        <f t="shared" ref="D6:D7" si="5">$AN$22</f>
        <v>4</v>
      </c>
      <c r="E6" s="13">
        <f>$AF$36</f>
        <v>3</v>
      </c>
      <c r="F6" s="13">
        <f t="shared" si="1"/>
        <v>0</v>
      </c>
      <c r="G6" s="13">
        <f>$AD$33</f>
        <v>8</v>
      </c>
      <c r="H6" s="13">
        <f>$AE$33</f>
        <v>5</v>
      </c>
      <c r="I6" s="13">
        <f>$AF$33</f>
        <v>0</v>
      </c>
      <c r="J6" s="13"/>
      <c r="K6" s="13"/>
      <c r="L6" s="13"/>
      <c r="M6" s="13"/>
      <c r="N6" s="13"/>
      <c r="O6" s="13"/>
      <c r="P6" s="13"/>
      <c r="Q6" s="13"/>
      <c r="R6" s="13"/>
      <c r="S6" s="13"/>
      <c r="AG6" s="22"/>
      <c r="AL6" s="19" t="s">
        <v>43</v>
      </c>
    </row>
    <row r="7" spans="1:40" ht="19.5" hidden="1" customHeight="1" x14ac:dyDescent="0.25">
      <c r="A7" s="13" t="str">
        <f t="shared" si="0"/>
        <v>LIG_3e</v>
      </c>
      <c r="B7" s="13">
        <f>AD23</f>
        <v>0</v>
      </c>
      <c r="C7" s="13" t="str">
        <f t="shared" si="4"/>
        <v>B</v>
      </c>
      <c r="D7" s="13" t="str">
        <f t="shared" si="5"/>
        <v>4</v>
      </c>
      <c r="E7" s="13">
        <f>$AF$36</f>
        <v>3</v>
      </c>
      <c r="F7" s="13">
        <f t="shared" si="1"/>
        <v>0</v>
      </c>
      <c r="G7" s="13">
        <f>$AD$33</f>
        <v>8</v>
      </c>
      <c r="H7" s="13">
        <f>$AE$33</f>
        <v>5</v>
      </c>
      <c r="I7" s="13">
        <f>$AF$33</f>
        <v>0</v>
      </c>
      <c r="J7" s="13"/>
      <c r="K7" s="13"/>
      <c r="L7" s="13"/>
      <c r="M7" s="13"/>
      <c r="N7" s="13"/>
      <c r="O7" s="13"/>
      <c r="P7" s="13"/>
      <c r="Q7" s="13"/>
      <c r="R7" s="13"/>
      <c r="S7" s="13"/>
      <c r="AD7" s="49"/>
      <c r="AE7" s="50"/>
      <c r="AF7" s="25"/>
      <c r="AG7" s="25"/>
      <c r="AL7" s="19" t="s">
        <v>60</v>
      </c>
    </row>
    <row r="8" spans="1:40" ht="18.75" hidden="1" customHeight="1" x14ac:dyDescent="0.25">
      <c r="AE8" s="26"/>
      <c r="AL8" s="19" t="s">
        <v>57</v>
      </c>
    </row>
    <row r="9" spans="1:40" ht="23.1" customHeight="1" x14ac:dyDescent="0.25">
      <c r="AB9" s="27"/>
      <c r="AD9" s="24" t="s">
        <v>7</v>
      </c>
      <c r="AE9" s="8" t="s">
        <v>0</v>
      </c>
      <c r="AF9" s="27"/>
      <c r="AG9" s="27"/>
      <c r="AL9" s="19" t="s">
        <v>58</v>
      </c>
    </row>
    <row r="10" spans="1:40" ht="10.5" customHeight="1" x14ac:dyDescent="0.25">
      <c r="AD10" s="28"/>
      <c r="AE10" s="29"/>
      <c r="AF10" s="64"/>
      <c r="AG10" s="64"/>
      <c r="AL10" s="19" t="s">
        <v>59</v>
      </c>
    </row>
    <row r="11" spans="1:40" ht="23.1" customHeight="1" x14ac:dyDescent="0.25">
      <c r="AD11" s="24" t="s">
        <v>10</v>
      </c>
      <c r="AE11" s="8">
        <v>20</v>
      </c>
      <c r="AF11" s="30" t="s">
        <v>28</v>
      </c>
      <c r="AL11" s="19" t="s">
        <v>61</v>
      </c>
    </row>
    <row r="12" spans="1:40" ht="16.5" customHeight="1" x14ac:dyDescent="0.25">
      <c r="AD12" s="28"/>
      <c r="AE12" s="28"/>
    </row>
    <row r="13" spans="1:40" ht="16.5" customHeight="1" x14ac:dyDescent="0.25">
      <c r="AB13" s="31"/>
      <c r="AC13" s="63" t="s">
        <v>32</v>
      </c>
      <c r="AD13" s="63"/>
      <c r="AE13" s="63"/>
      <c r="AF13" s="63"/>
      <c r="AG13" s="31"/>
    </row>
    <row r="14" spans="1:40" ht="16.5" customHeight="1" thickBot="1" x14ac:dyDescent="0.3">
      <c r="AD14" s="28"/>
      <c r="AE14" s="28"/>
    </row>
    <row r="15" spans="1:40" ht="30" customHeight="1" x14ac:dyDescent="0.25">
      <c r="AB15" s="32"/>
      <c r="AC15" s="52" t="s">
        <v>54</v>
      </c>
      <c r="AD15" s="65" t="s">
        <v>1</v>
      </c>
      <c r="AE15" s="66"/>
      <c r="AF15" s="67"/>
      <c r="AG15" s="22"/>
      <c r="AJ15" s="33"/>
      <c r="AK15" s="33"/>
    </row>
    <row r="16" spans="1:40" ht="30" customHeight="1" x14ac:dyDescent="0.25">
      <c r="AB16" s="32"/>
      <c r="AC16" s="57" t="s">
        <v>56</v>
      </c>
      <c r="AD16" s="68" t="s">
        <v>2</v>
      </c>
      <c r="AE16" s="69"/>
      <c r="AF16" s="70"/>
      <c r="AG16" s="22"/>
      <c r="AJ16" s="33"/>
      <c r="AK16" s="33"/>
      <c r="AL16" s="19" t="str">
        <f>AC16</f>
        <v>A2</v>
      </c>
      <c r="AM16" s="19" t="str">
        <f>LEFT(AL16,1)</f>
        <v>A</v>
      </c>
      <c r="AN16" s="19" t="str">
        <f>RIGHT(AL16,1)</f>
        <v>2</v>
      </c>
    </row>
    <row r="17" spans="28:40" ht="30" customHeight="1" thickBot="1" x14ac:dyDescent="0.3">
      <c r="AB17" s="32"/>
      <c r="AC17" s="53"/>
      <c r="AD17" s="71"/>
      <c r="AE17" s="72"/>
      <c r="AF17" s="73"/>
      <c r="AG17" s="22"/>
      <c r="AJ17" s="33"/>
      <c r="AK17" s="33"/>
    </row>
    <row r="18" spans="28:40" ht="6.95" customHeight="1" x14ac:dyDescent="0.25">
      <c r="AD18" s="28"/>
      <c r="AE18" s="28"/>
      <c r="AG18" s="22"/>
      <c r="AJ18" s="33"/>
      <c r="AK18" s="33"/>
    </row>
    <row r="19" spans="28:40" ht="20.100000000000001" customHeight="1" x14ac:dyDescent="0.25">
      <c r="AD19" s="28"/>
      <c r="AE19" s="34" t="s">
        <v>27</v>
      </c>
      <c r="AF19" s="28"/>
      <c r="AG19" s="35"/>
      <c r="AJ19" s="33"/>
      <c r="AK19" s="33"/>
    </row>
    <row r="20" spans="28:40" ht="6.95" customHeight="1" thickBot="1" x14ac:dyDescent="0.3">
      <c r="AD20" s="28"/>
      <c r="AE20" s="35"/>
      <c r="AF20" s="28"/>
      <c r="AG20" s="35"/>
      <c r="AJ20" s="33"/>
      <c r="AK20" s="33"/>
    </row>
    <row r="21" spans="28:40" ht="30" customHeight="1" x14ac:dyDescent="0.25">
      <c r="AC21" s="52" t="s">
        <v>54</v>
      </c>
      <c r="AD21" s="65" t="s">
        <v>3</v>
      </c>
      <c r="AE21" s="66"/>
      <c r="AF21" s="67"/>
      <c r="AG21" s="22"/>
      <c r="AJ21" s="33"/>
      <c r="AK21" s="33"/>
    </row>
    <row r="22" spans="28:40" ht="30" customHeight="1" x14ac:dyDescent="0.25">
      <c r="AC22" s="57" t="s">
        <v>61</v>
      </c>
      <c r="AD22" s="68" t="s">
        <v>4</v>
      </c>
      <c r="AE22" s="69"/>
      <c r="AF22" s="70"/>
      <c r="AG22" s="22"/>
      <c r="AJ22" s="33"/>
      <c r="AK22" s="33"/>
      <c r="AL22" s="19" t="str">
        <f>AC22</f>
        <v>B4</v>
      </c>
      <c r="AM22" s="19" t="str">
        <f>LEFT(AL22,1)</f>
        <v>B</v>
      </c>
      <c r="AN22" s="19" t="str">
        <f>RIGHT(AL22,1)</f>
        <v>4</v>
      </c>
    </row>
    <row r="23" spans="28:40" ht="30" customHeight="1" thickBot="1" x14ac:dyDescent="0.3">
      <c r="AC23" s="53"/>
      <c r="AD23" s="71"/>
      <c r="AE23" s="72"/>
      <c r="AF23" s="73"/>
      <c r="AG23" s="22"/>
      <c r="AJ23" s="33"/>
      <c r="AK23" s="33"/>
    </row>
    <row r="24" spans="28:40" ht="16.5" customHeight="1" x14ac:dyDescent="0.25">
      <c r="AD24" s="22"/>
      <c r="AE24" s="22"/>
      <c r="AF24" s="22"/>
      <c r="AG24" s="22"/>
      <c r="AJ24" s="33"/>
      <c r="AK24" s="33"/>
    </row>
    <row r="25" spans="28:40" ht="16.5" customHeight="1" x14ac:dyDescent="0.25">
      <c r="AB25" s="31"/>
      <c r="AC25" s="63" t="s">
        <v>31</v>
      </c>
      <c r="AD25" s="63"/>
      <c r="AE25" s="63"/>
      <c r="AF25" s="63"/>
      <c r="AG25" s="31"/>
      <c r="AJ25" s="33"/>
      <c r="AK25" s="33"/>
      <c r="AL25" s="33"/>
    </row>
    <row r="26" spans="28:40" ht="16.5" customHeight="1" thickBot="1" x14ac:dyDescent="0.3">
      <c r="AD26" s="22"/>
      <c r="AE26" s="22"/>
      <c r="AF26" s="22"/>
      <c r="AG26" s="22"/>
      <c r="AJ26" s="33"/>
      <c r="AK26" s="33"/>
      <c r="AL26" s="33"/>
    </row>
    <row r="27" spans="28:40" ht="27.95" customHeight="1" thickBot="1" x14ac:dyDescent="0.3">
      <c r="AC27" s="36" t="s">
        <v>29</v>
      </c>
      <c r="AD27" s="37" t="s">
        <v>24</v>
      </c>
      <c r="AE27" s="38" t="s">
        <v>25</v>
      </c>
      <c r="AF27" s="39" t="s">
        <v>26</v>
      </c>
      <c r="AL27" s="40">
        <f>IF(AC29=AE11,2,0)</f>
        <v>0</v>
      </c>
    </row>
    <row r="28" spans="28:40" ht="27.95" customHeight="1" thickBot="1" x14ac:dyDescent="0.3">
      <c r="AC28" s="41" t="s">
        <v>23</v>
      </c>
      <c r="AD28" s="11">
        <v>5</v>
      </c>
      <c r="AE28" s="12">
        <v>4</v>
      </c>
      <c r="AF28" s="9">
        <v>0</v>
      </c>
      <c r="AL28" s="40">
        <f>IF(AL30&gt;=AL35,1,0)</f>
        <v>0</v>
      </c>
    </row>
    <row r="29" spans="28:40" ht="27.95" customHeight="1" thickBot="1" x14ac:dyDescent="0.3">
      <c r="AC29" s="42">
        <f>AD28+AE28+AF28</f>
        <v>9</v>
      </c>
      <c r="AD29" s="60" t="s">
        <v>17</v>
      </c>
      <c r="AE29" s="61"/>
      <c r="AF29" s="51" t="s">
        <v>38</v>
      </c>
      <c r="AG29" s="28"/>
      <c r="AL29" s="3" t="str">
        <f>IF(AD39=0,("…"),(IF(AF29&gt;AD39,0,1)))</f>
        <v>…</v>
      </c>
    </row>
    <row r="30" spans="28:40" ht="27.95" customHeight="1" x14ac:dyDescent="0.25">
      <c r="AD30" s="74" t="s">
        <v>27</v>
      </c>
      <c r="AE30" s="74"/>
      <c r="AF30" s="28"/>
      <c r="AL30" s="3" t="str">
        <f>AD28&amp;AE28&amp;AF28</f>
        <v>540</v>
      </c>
    </row>
    <row r="31" spans="28:40" ht="27.95" customHeight="1" thickBot="1" x14ac:dyDescent="0.3">
      <c r="AD31" s="75"/>
      <c r="AE31" s="75"/>
      <c r="AF31" s="43"/>
      <c r="AG31" s="22"/>
      <c r="AL31" s="3"/>
    </row>
    <row r="32" spans="28:40" ht="27.95" customHeight="1" thickBot="1" x14ac:dyDescent="0.3">
      <c r="AC32" s="36" t="s">
        <v>30</v>
      </c>
      <c r="AD32" s="37" t="s">
        <v>19</v>
      </c>
      <c r="AE32" s="38" t="s">
        <v>20</v>
      </c>
      <c r="AF32" s="39" t="s">
        <v>14</v>
      </c>
      <c r="AL32" s="40" t="str">
        <f>IF(AC23=AA5,"2","0")</f>
        <v>2</v>
      </c>
    </row>
    <row r="33" spans="28:38" ht="27.95" customHeight="1" thickBot="1" x14ac:dyDescent="0.3">
      <c r="AC33" s="41" t="s">
        <v>23</v>
      </c>
      <c r="AD33" s="11">
        <v>8</v>
      </c>
      <c r="AE33" s="12">
        <v>5</v>
      </c>
      <c r="AF33" s="9">
        <v>0</v>
      </c>
      <c r="AL33" s="40" t="str">
        <f>IF(AL35&gt;=AL30,"1","0")</f>
        <v>1</v>
      </c>
    </row>
    <row r="34" spans="28:38" ht="27.95" customHeight="1" thickBot="1" x14ac:dyDescent="0.3">
      <c r="AC34" s="42">
        <f>AD33+AE33+AF33</f>
        <v>13</v>
      </c>
      <c r="AD34" s="60" t="s">
        <v>17</v>
      </c>
      <c r="AE34" s="61"/>
      <c r="AF34" s="10" t="s">
        <v>38</v>
      </c>
      <c r="AG34" s="28"/>
      <c r="AL34" s="3" t="str">
        <f>IF(AD39=0,("…"),(IF(AF34&gt;AD39,0,1)))</f>
        <v>…</v>
      </c>
    </row>
    <row r="35" spans="28:38" ht="14.25" customHeight="1" thickBot="1" x14ac:dyDescent="0.3">
      <c r="AD35" s="44"/>
      <c r="AE35" s="44"/>
      <c r="AL35" s="3" t="str">
        <f>AD33&amp;AE33&amp;AF33</f>
        <v>850</v>
      </c>
    </row>
    <row r="36" spans="28:38" ht="44.25" customHeight="1" thickBot="1" x14ac:dyDescent="0.3">
      <c r="AD36" s="45">
        <f>IF(AL29="…",(AL27+AL28),(AL27+AL28+AL29))</f>
        <v>0</v>
      </c>
      <c r="AE36" s="46" t="s">
        <v>39</v>
      </c>
      <c r="AF36" s="45">
        <f>IF(AL34="…",(AL32+AL33),(AL32+AL33+AL34))</f>
        <v>3</v>
      </c>
    </row>
    <row r="37" spans="28:38" ht="23.1" customHeight="1" x14ac:dyDescent="0.25">
      <c r="AC37" s="47" t="s">
        <v>21</v>
      </c>
      <c r="AD37" s="48"/>
      <c r="AE37" s="48"/>
      <c r="AF37" s="48"/>
      <c r="AG37" s="27"/>
    </row>
    <row r="38" spans="28:38" ht="23.1" customHeight="1" x14ac:dyDescent="0.25">
      <c r="AC38" s="47" t="s">
        <v>37</v>
      </c>
      <c r="AD38" s="48"/>
      <c r="AE38" s="48"/>
      <c r="AF38" s="48"/>
      <c r="AG38" s="27"/>
    </row>
    <row r="39" spans="28:38" ht="23.1" customHeight="1" x14ac:dyDescent="0.25">
      <c r="AC39" s="48" t="s">
        <v>22</v>
      </c>
      <c r="AD39" s="17">
        <v>0</v>
      </c>
      <c r="AE39" s="62" t="s">
        <v>36</v>
      </c>
      <c r="AF39" s="62"/>
      <c r="AG39" s="43"/>
    </row>
    <row r="40" spans="28:38" x14ac:dyDescent="0.25"/>
    <row r="41" spans="28:38" x14ac:dyDescent="0.25"/>
    <row r="42" spans="28:38" x14ac:dyDescent="0.25"/>
    <row r="43" spans="28:38" ht="18.75" x14ac:dyDescent="0.25">
      <c r="AB43" s="31"/>
      <c r="AC43" s="63" t="s">
        <v>33</v>
      </c>
      <c r="AD43" s="63"/>
      <c r="AE43" s="63"/>
      <c r="AF43" s="63"/>
      <c r="AG43" s="31"/>
    </row>
    <row r="44" spans="28:38" x14ac:dyDescent="0.25"/>
  </sheetData>
  <sheetProtection algorithmName="SHA-512" hashValue="6m7q9T7sC6viugf3RcRc7OrA9bBzI6JJj61Alt9dzsg3zhU8gG1obMcrsEga19JErd2MpsL3WfCGMJGyhEFBCg==" saltValue="NFx2j5Bwyfdyzhr9h1vDgQ==" spinCount="100000" sheet="1" objects="1" scenarios="1"/>
  <mergeCells count="14">
    <mergeCell ref="AE39:AF39"/>
    <mergeCell ref="AC43:AF43"/>
    <mergeCell ref="AD22:AF22"/>
    <mergeCell ref="AD23:AF23"/>
    <mergeCell ref="AC25:AF25"/>
    <mergeCell ref="AD29:AE29"/>
    <mergeCell ref="AD30:AE31"/>
    <mergeCell ref="AD34:AE34"/>
    <mergeCell ref="AD21:AF21"/>
    <mergeCell ref="AF10:AG10"/>
    <mergeCell ref="AC13:AF13"/>
    <mergeCell ref="AD15:AF15"/>
    <mergeCell ref="AD16:AF16"/>
    <mergeCell ref="AD17:AF17"/>
  </mergeCells>
  <conditionalFormatting sqref="AC29">
    <cfRule type="cellIs" dxfId="15" priority="3" operator="equal">
      <formula>$AE$11</formula>
    </cfRule>
    <cfRule type="cellIs" dxfId="14" priority="4" operator="greaterThan">
      <formula>$AE$11</formula>
    </cfRule>
  </conditionalFormatting>
  <conditionalFormatting sqref="AC34">
    <cfRule type="cellIs" dxfId="13" priority="1" operator="equal">
      <formula>$AE$11</formula>
    </cfRule>
    <cfRule type="cellIs" dxfId="12" priority="2" operator="greaterThan">
      <formula>$AE$11</formula>
    </cfRule>
  </conditionalFormatting>
  <dataValidations count="6">
    <dataValidation type="list" allowBlank="1" showInputMessage="1" showErrorMessage="1" sqref="AE10 AE12 AE14" xr:uid="{21D08386-F8CF-48C3-8323-AEDBD7053A3E}">
      <formula1>Cla</formula1>
    </dataValidation>
    <dataValidation type="list" allowBlank="1" showInputMessage="1" showErrorMessage="1" sqref="AD15:AF17 AD21:AF23" xr:uid="{9B246EB8-4355-432E-A8C9-1C79FD618579}">
      <formula1>INDIRECT(AE$9)</formula1>
    </dataValidation>
    <dataValidation type="list" allowBlank="1" showInputMessage="1" showErrorMessage="1" sqref="AE7 AE11 AD28:AF28 AD33:AF33" xr:uid="{46265272-F523-4987-839E-113E068F77A5}">
      <formula1>"0,1,2,3,4,5,6,7,8,9,10,11,12,13,14,15,16,17,18,19,20"</formula1>
    </dataValidation>
    <dataValidation type="list" allowBlank="1" showInputMessage="1" showErrorMessage="1" promptTitle="ici" prompt="Renseigner cette case que si vous jouer avec joker(s)" sqref="AF34 AF29" xr:uid="{2075C02E-739B-4BE5-96AF-6B9CA0D6E83F}">
      <formula1>". . . ,1,2,3,4,5,6,7,8,9,10,11,12,13,14,15,16,17,18,19,20"</formula1>
    </dataValidation>
    <dataValidation type="list" allowBlank="1" showInputMessage="1" showErrorMessage="1" promptTitle="ici" prompt="C'est le professeur qui détermine si vous jouez avec joker(s) et combien ! ! !" sqref="AD39" xr:uid="{A9421108-26B8-41B8-9826-8DBE50164D3E}">
      <formula1>"0 ,1,2,3,4,5,6,7,8,9,10,11,12,13,14,15,16,17,18,19,20"</formula1>
    </dataValidation>
    <dataValidation type="list" allowBlank="1" showInputMessage="1" showErrorMessage="1" sqref="AC16 AC22" xr:uid="{122EBD6A-DDD1-41F1-B433-F064640AA620}">
      <formula1>$AL$4:$AL$11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836EED-423F-47E5-B46E-93DE2AFCA3DE}">
          <x14:formula1>
            <xm:f>Parametres!$1:$1</xm:f>
          </x14:formula1>
          <xm:sqref>AE9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Parametres</vt:lpstr>
      <vt:lpstr>ALL_INPUT</vt:lpstr>
      <vt:lpstr>Feuil1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Vidéo</vt:lpstr>
      <vt:lpstr>Classe_1</vt:lpstr>
      <vt:lpstr>Classe_2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2022-05-09T16:07:28Z</dcterms:modified>
</cp:coreProperties>
</file>