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profd\Documents\Académie de Nantes\1 SVT\2 FORMATIONS SVT\Documents de travail sur programmation 2019-2020\outils pour finalisation\"/>
    </mc:Choice>
  </mc:AlternateContent>
  <xr:revisionPtr revIDLastSave="0" documentId="13_ncr:1_{D91E4305-1C2C-49D5-AEC1-9EC8315ACC65}" xr6:coauthVersionLast="45" xr6:coauthVersionMax="45" xr10:uidLastSave="{00000000-0000-0000-0000-000000000000}"/>
  <bookViews>
    <workbookView xWindow="-93" yWindow="-93" windowWidth="18426" windowHeight="11893" tabRatio="802" xr2:uid="{00000000-000D-0000-FFFF-FFFF00000000}"/>
  </bookViews>
  <sheets>
    <sheet name="Présentation de l'outil" sheetId="5" r:id="rId1"/>
    <sheet name="Terre, Vie et Vivant" sheetId="1" r:id="rId2"/>
    <sheet name="Enjeux" sheetId="2" r:id="rId3"/>
    <sheet name="Corps et Santé" sheetId="3" r:id="rId4"/>
    <sheet name="Organisation bilan de l'année" sheetId="10" r:id="rId5"/>
    <sheet name="bilan compétences travaillées" sheetId="8" r:id="rId6"/>
    <sheet name="Listes déroulantes" sheetId="12" state="hidden" r:id="rId7"/>
    <sheet name="sous-thèmes SVT lycée" sheetId="13" state="hidden" r:id="rId8"/>
  </sheets>
  <definedNames>
    <definedName name="_xlnm._FilterDatabase" localSheetId="4" hidden="1">'Organisation bilan de l''année'!$A$5:$D$5</definedName>
    <definedName name="activite">'Listes déroulantes'!$A$3:$A$12</definedName>
    <definedName name="apprendre">'Listes déroulantes'!$F$3:$F$10</definedName>
    <definedName name="communiquer">'Listes déroulantes'!$G$3:$G$8</definedName>
    <definedName name="comportement">'Listes déroulantes'!$H$3:$H$7</definedName>
    <definedName name="concevoir">'Listes déroulantes'!$E$3:$E$6</definedName>
    <definedName name="demarche">'Listes déroulantes'!$D$3:$D$11</definedName>
    <definedName name="enjeux2">'sous-thèmes SVT lycée'!$B$8:$B$13</definedName>
    <definedName name="evaluation">'Listes déroulantes'!$B$3:$B$7</definedName>
    <definedName name="santé2">'sous-thèmes SVT lycée'!$B$14:$B$18</definedName>
    <definedName name="vivant2">'sous-thèmes SVT lycée'!$B$2:$B$7</definedName>
    <definedName name="_xlnm.Print_Area" localSheetId="5">'bilan compétences travaillées'!$A$1:$G$44</definedName>
    <definedName name="_xlnm.Print_Area" localSheetId="3">'Corps et Santé'!$A$1:$S$22</definedName>
    <definedName name="_xlnm.Print_Area" localSheetId="2">Enjeux!$A$1:$S$22</definedName>
    <definedName name="_xlnm.Print_Area" localSheetId="4">'Organisation bilan de l''année'!$A$1:$I$41</definedName>
    <definedName name="_xlnm.Print_Area" localSheetId="0">'Présentation de l''outil'!$A$1:$D$20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8" l="1"/>
  <c r="B42" i="8"/>
  <c r="B41" i="8"/>
  <c r="B40" i="8"/>
  <c r="B39" i="8"/>
  <c r="B36" i="8"/>
  <c r="B35" i="8"/>
  <c r="B34" i="8"/>
  <c r="B33" i="8"/>
  <c r="B32" i="8"/>
  <c r="B31" i="8"/>
  <c r="B28" i="8"/>
  <c r="B27" i="8"/>
  <c r="E27" i="8" s="1"/>
  <c r="B26" i="8"/>
  <c r="D26" i="8" s="1"/>
  <c r="B25" i="8"/>
  <c r="B24" i="8"/>
  <c r="B23" i="8"/>
  <c r="B22" i="8"/>
  <c r="C27" i="8"/>
  <c r="B21" i="8"/>
  <c r="B18" i="8"/>
  <c r="C18" i="8" s="1"/>
  <c r="B17" i="8"/>
  <c r="B16" i="8"/>
  <c r="B15" i="8"/>
  <c r="B5" i="8"/>
  <c r="B6" i="8"/>
  <c r="B7" i="8"/>
  <c r="B8" i="8"/>
  <c r="B9" i="8"/>
  <c r="B10" i="8"/>
  <c r="B11" i="8"/>
  <c r="B12" i="8"/>
  <c r="E5" i="8"/>
  <c r="B4" i="8"/>
  <c r="A39" i="8"/>
  <c r="A31" i="8"/>
  <c r="A21" i="8"/>
  <c r="A15" i="8"/>
  <c r="A4" i="8"/>
  <c r="I5" i="10"/>
  <c r="F5" i="10"/>
  <c r="G5" i="10"/>
  <c r="H5" i="10"/>
  <c r="E5" i="10"/>
  <c r="E26" i="8" l="1"/>
  <c r="C26" i="8"/>
  <c r="D27" i="8"/>
  <c r="F27" i="8" s="1"/>
  <c r="E18" i="8"/>
  <c r="D18" i="8"/>
  <c r="C5" i="8"/>
  <c r="D5" i="8"/>
  <c r="F26" i="8" l="1"/>
  <c r="F18" i="8"/>
  <c r="F5" i="8"/>
  <c r="E36" i="8" l="1"/>
  <c r="D36" i="8"/>
  <c r="C36" i="8"/>
  <c r="F36" i="8" l="1"/>
  <c r="R22" i="3"/>
  <c r="Q22" i="3"/>
  <c r="O22" i="3"/>
  <c r="N22" i="3"/>
  <c r="L22" i="3"/>
  <c r="K22" i="3"/>
  <c r="I22" i="3"/>
  <c r="H22" i="3"/>
  <c r="F22" i="3"/>
  <c r="E22" i="3"/>
  <c r="R20" i="3"/>
  <c r="Q20" i="3"/>
  <c r="O20" i="3"/>
  <c r="N20" i="3"/>
  <c r="L20" i="3"/>
  <c r="K20" i="3"/>
  <c r="I20" i="3"/>
  <c r="H20" i="3"/>
  <c r="F20" i="3"/>
  <c r="E20" i="3"/>
  <c r="Q18" i="3"/>
  <c r="N18" i="3"/>
  <c r="K18" i="3"/>
  <c r="H18" i="3"/>
  <c r="E18" i="3"/>
  <c r="R22" i="2"/>
  <c r="Q22" i="2"/>
  <c r="O22" i="2"/>
  <c r="N22" i="2"/>
  <c r="L22" i="2"/>
  <c r="K22" i="2"/>
  <c r="I22" i="2"/>
  <c r="H22" i="2"/>
  <c r="F22" i="2"/>
  <c r="E22" i="2"/>
  <c r="R20" i="2"/>
  <c r="Q20" i="2"/>
  <c r="O20" i="2"/>
  <c r="N20" i="2"/>
  <c r="L20" i="2"/>
  <c r="K20" i="2"/>
  <c r="I20" i="2"/>
  <c r="H20" i="2"/>
  <c r="F20" i="2"/>
  <c r="E20" i="2"/>
  <c r="Q18" i="2"/>
  <c r="N18" i="2"/>
  <c r="K18" i="2"/>
  <c r="H18" i="2"/>
  <c r="E18" i="2"/>
  <c r="R22" i="1"/>
  <c r="Q22" i="1"/>
  <c r="O22" i="1"/>
  <c r="N22" i="1"/>
  <c r="L22" i="1"/>
  <c r="K22" i="1"/>
  <c r="I22" i="1"/>
  <c r="H22" i="1"/>
  <c r="F22" i="1"/>
  <c r="E22" i="1"/>
  <c r="R20" i="1"/>
  <c r="Q20" i="1"/>
  <c r="O20" i="1"/>
  <c r="N20" i="1"/>
  <c r="L20" i="1"/>
  <c r="K20" i="1"/>
  <c r="I20" i="1"/>
  <c r="H20" i="1"/>
  <c r="F20" i="1"/>
  <c r="E20" i="1"/>
  <c r="Q18" i="1"/>
  <c r="N18" i="1"/>
  <c r="K18" i="1"/>
  <c r="H18" i="1"/>
  <c r="E18" i="1"/>
  <c r="I17" i="10"/>
  <c r="H17" i="10"/>
  <c r="G17" i="10"/>
  <c r="F17" i="10"/>
  <c r="E17" i="10"/>
  <c r="I16" i="10"/>
  <c r="H16" i="10"/>
  <c r="G16" i="10"/>
  <c r="F16" i="10"/>
  <c r="E16" i="10"/>
  <c r="I15" i="10"/>
  <c r="H15" i="10"/>
  <c r="G15" i="10"/>
  <c r="F15" i="10"/>
  <c r="E15" i="10"/>
  <c r="I14" i="10"/>
  <c r="H14" i="10"/>
  <c r="G14" i="10"/>
  <c r="F14" i="10"/>
  <c r="E14" i="10"/>
  <c r="I13" i="10"/>
  <c r="H13" i="10"/>
  <c r="G13" i="10"/>
  <c r="F13" i="10"/>
  <c r="E13" i="10"/>
  <c r="I12" i="10"/>
  <c r="H12" i="10"/>
  <c r="G12" i="10"/>
  <c r="F12" i="10"/>
  <c r="E12" i="10"/>
  <c r="I11" i="10"/>
  <c r="H11" i="10"/>
  <c r="G11" i="10"/>
  <c r="F11" i="10"/>
  <c r="E11" i="10"/>
  <c r="I10" i="10"/>
  <c r="H10" i="10"/>
  <c r="G10" i="10"/>
  <c r="F10" i="10"/>
  <c r="E10" i="10"/>
  <c r="I9" i="10"/>
  <c r="H9" i="10"/>
  <c r="G9" i="10"/>
  <c r="F9" i="10"/>
  <c r="E9" i="10"/>
  <c r="I8" i="10"/>
  <c r="H8" i="10"/>
  <c r="G8" i="10"/>
  <c r="F8" i="10"/>
  <c r="E8" i="10"/>
  <c r="I7" i="10"/>
  <c r="H7" i="10"/>
  <c r="G7" i="10"/>
  <c r="F7" i="10"/>
  <c r="E7" i="10"/>
  <c r="I6" i="10"/>
  <c r="H6" i="10"/>
  <c r="G6" i="10"/>
  <c r="F6" i="10"/>
  <c r="E6" i="10"/>
  <c r="E16" i="8" l="1"/>
  <c r="D16" i="8"/>
  <c r="C16" i="8"/>
  <c r="F16" i="8" l="1"/>
  <c r="E31" i="10"/>
  <c r="F31" i="10"/>
  <c r="G31" i="10"/>
  <c r="H31" i="10"/>
  <c r="I31" i="10"/>
  <c r="E32" i="10"/>
  <c r="F32" i="10"/>
  <c r="G32" i="10"/>
  <c r="H32" i="10"/>
  <c r="I32" i="10"/>
  <c r="E33" i="10"/>
  <c r="F33" i="10"/>
  <c r="G33" i="10"/>
  <c r="H33" i="10"/>
  <c r="I33" i="10"/>
  <c r="E34" i="10"/>
  <c r="F34" i="10"/>
  <c r="G34" i="10"/>
  <c r="H34" i="10"/>
  <c r="I34" i="10"/>
  <c r="E35" i="10"/>
  <c r="F35" i="10"/>
  <c r="G35" i="10"/>
  <c r="H35" i="10"/>
  <c r="I35" i="10"/>
  <c r="E36" i="10"/>
  <c r="F36" i="10"/>
  <c r="G36" i="10"/>
  <c r="H36" i="10"/>
  <c r="I36" i="10"/>
  <c r="E37" i="10"/>
  <c r="F37" i="10"/>
  <c r="G37" i="10"/>
  <c r="H37" i="10"/>
  <c r="I37" i="10"/>
  <c r="E38" i="10"/>
  <c r="F38" i="10"/>
  <c r="G38" i="10"/>
  <c r="H38" i="10"/>
  <c r="I38" i="10"/>
  <c r="E39" i="10"/>
  <c r="F39" i="10"/>
  <c r="G39" i="10"/>
  <c r="H39" i="10"/>
  <c r="I39" i="10"/>
  <c r="E40" i="10"/>
  <c r="F40" i="10"/>
  <c r="G40" i="10"/>
  <c r="H40" i="10"/>
  <c r="I40" i="10"/>
  <c r="E41" i="10"/>
  <c r="F41" i="10"/>
  <c r="G41" i="10"/>
  <c r="H41" i="10"/>
  <c r="I41" i="10"/>
  <c r="I30" i="10"/>
  <c r="H30" i="10"/>
  <c r="G30" i="10"/>
  <c r="F30" i="10"/>
  <c r="E30" i="10"/>
  <c r="D30" i="10"/>
  <c r="E19" i="10"/>
  <c r="F19" i="10"/>
  <c r="G19" i="10"/>
  <c r="H19" i="10"/>
  <c r="I19" i="10"/>
  <c r="E20" i="10"/>
  <c r="F20" i="10"/>
  <c r="G20" i="10"/>
  <c r="H20" i="10"/>
  <c r="I20" i="10"/>
  <c r="E21" i="10"/>
  <c r="F21" i="10"/>
  <c r="G21" i="10"/>
  <c r="H21" i="10"/>
  <c r="I21" i="10"/>
  <c r="E22" i="10"/>
  <c r="F22" i="10"/>
  <c r="G22" i="10"/>
  <c r="H22" i="10"/>
  <c r="I22" i="10"/>
  <c r="E23" i="10"/>
  <c r="F23" i="10"/>
  <c r="G23" i="10"/>
  <c r="H23" i="10"/>
  <c r="I23" i="10"/>
  <c r="E24" i="10"/>
  <c r="F24" i="10"/>
  <c r="G24" i="10"/>
  <c r="H24" i="10"/>
  <c r="I24" i="10"/>
  <c r="E25" i="10"/>
  <c r="F25" i="10"/>
  <c r="G25" i="10"/>
  <c r="H25" i="10"/>
  <c r="I25" i="10"/>
  <c r="E26" i="10"/>
  <c r="F26" i="10"/>
  <c r="G26" i="10"/>
  <c r="H26" i="10"/>
  <c r="I26" i="10"/>
  <c r="E27" i="10"/>
  <c r="F27" i="10"/>
  <c r="G27" i="10"/>
  <c r="H27" i="10"/>
  <c r="I27" i="10"/>
  <c r="E28" i="10"/>
  <c r="F28" i="10"/>
  <c r="G28" i="10"/>
  <c r="H28" i="10"/>
  <c r="I28" i="10"/>
  <c r="E29" i="10"/>
  <c r="F29" i="10"/>
  <c r="G29" i="10"/>
  <c r="H29" i="10"/>
  <c r="I29" i="10"/>
  <c r="I18" i="10"/>
  <c r="H18" i="10"/>
  <c r="G18" i="10"/>
  <c r="G43" i="10" s="1"/>
  <c r="F18" i="10"/>
  <c r="E18" i="10"/>
  <c r="A31" i="10"/>
  <c r="B31" i="10"/>
  <c r="C31" i="10"/>
  <c r="D31" i="10"/>
  <c r="A32" i="10"/>
  <c r="B32" i="10"/>
  <c r="C32" i="10"/>
  <c r="D32" i="10"/>
  <c r="A33" i="10"/>
  <c r="B33" i="10"/>
  <c r="C33" i="10"/>
  <c r="D33" i="10"/>
  <c r="A34" i="10"/>
  <c r="B34" i="10"/>
  <c r="C34" i="10"/>
  <c r="D34" i="10"/>
  <c r="A35" i="10"/>
  <c r="B35" i="10"/>
  <c r="C35" i="10"/>
  <c r="D35" i="10"/>
  <c r="A36" i="10"/>
  <c r="B36" i="10"/>
  <c r="C36" i="10"/>
  <c r="D36" i="10"/>
  <c r="A37" i="10"/>
  <c r="B37" i="10"/>
  <c r="C37" i="10"/>
  <c r="D37" i="10"/>
  <c r="A38" i="10"/>
  <c r="B38" i="10"/>
  <c r="C38" i="10"/>
  <c r="D38" i="10"/>
  <c r="A39" i="10"/>
  <c r="B39" i="10"/>
  <c r="C39" i="10"/>
  <c r="D39" i="10"/>
  <c r="A40" i="10"/>
  <c r="B40" i="10"/>
  <c r="C40" i="10"/>
  <c r="D40" i="10"/>
  <c r="A41" i="10"/>
  <c r="B41" i="10"/>
  <c r="C41" i="10"/>
  <c r="D41" i="10"/>
  <c r="B30" i="10"/>
  <c r="C30" i="10"/>
  <c r="A30" i="10"/>
  <c r="A19" i="10"/>
  <c r="B19" i="10"/>
  <c r="C19" i="10"/>
  <c r="D19" i="10"/>
  <c r="A20" i="10"/>
  <c r="B20" i="10"/>
  <c r="C20" i="10"/>
  <c r="D20" i="10"/>
  <c r="A21" i="10"/>
  <c r="B21" i="10"/>
  <c r="C21" i="10"/>
  <c r="D21" i="10"/>
  <c r="A22" i="10"/>
  <c r="B22" i="10"/>
  <c r="C22" i="10"/>
  <c r="D22" i="10"/>
  <c r="A23" i="10"/>
  <c r="B23" i="10"/>
  <c r="C23" i="10"/>
  <c r="D23" i="10"/>
  <c r="A24" i="10"/>
  <c r="B24" i="10"/>
  <c r="C24" i="10"/>
  <c r="D24" i="10"/>
  <c r="A25" i="10"/>
  <c r="B25" i="10"/>
  <c r="C25" i="10"/>
  <c r="D25" i="10"/>
  <c r="A26" i="10"/>
  <c r="B26" i="10"/>
  <c r="C26" i="10"/>
  <c r="D26" i="10"/>
  <c r="A27" i="10"/>
  <c r="B27" i="10"/>
  <c r="C27" i="10"/>
  <c r="D27" i="10"/>
  <c r="A28" i="10"/>
  <c r="B28" i="10"/>
  <c r="C28" i="10"/>
  <c r="D28" i="10"/>
  <c r="A29" i="10"/>
  <c r="B29" i="10"/>
  <c r="C29" i="10"/>
  <c r="D29" i="10"/>
  <c r="B18" i="10"/>
  <c r="C18" i="10"/>
  <c r="D18" i="10"/>
  <c r="A18" i="10"/>
  <c r="A7" i="10"/>
  <c r="B7" i="10"/>
  <c r="C7" i="10"/>
  <c r="D7" i="10"/>
  <c r="A8" i="10"/>
  <c r="B8" i="10"/>
  <c r="C8" i="10"/>
  <c r="D8" i="10"/>
  <c r="A9" i="10"/>
  <c r="B9" i="10"/>
  <c r="C9" i="10"/>
  <c r="D9" i="10"/>
  <c r="A10" i="10"/>
  <c r="B10" i="10"/>
  <c r="C10" i="10"/>
  <c r="D10" i="10"/>
  <c r="A11" i="10"/>
  <c r="B11" i="10"/>
  <c r="C11" i="10"/>
  <c r="D11" i="10"/>
  <c r="A12" i="10"/>
  <c r="B12" i="10"/>
  <c r="C12" i="10"/>
  <c r="D12" i="10"/>
  <c r="A13" i="10"/>
  <c r="B13" i="10"/>
  <c r="C13" i="10"/>
  <c r="D13" i="10"/>
  <c r="A14" i="10"/>
  <c r="B14" i="10"/>
  <c r="C14" i="10"/>
  <c r="D14" i="10"/>
  <c r="A15" i="10"/>
  <c r="B15" i="10"/>
  <c r="C15" i="10"/>
  <c r="D15" i="10"/>
  <c r="A16" i="10"/>
  <c r="B16" i="10"/>
  <c r="C16" i="10"/>
  <c r="D16" i="10"/>
  <c r="A17" i="10"/>
  <c r="B17" i="10"/>
  <c r="C17" i="10"/>
  <c r="D17" i="10"/>
  <c r="B6" i="10"/>
  <c r="C6" i="10"/>
  <c r="D6" i="10"/>
  <c r="A6" i="10"/>
  <c r="E32" i="8"/>
  <c r="D32" i="8"/>
  <c r="C32" i="8"/>
  <c r="E43" i="8"/>
  <c r="D43" i="8"/>
  <c r="C43" i="8"/>
  <c r="E42" i="8"/>
  <c r="D42" i="8"/>
  <c r="C42" i="8"/>
  <c r="E41" i="8"/>
  <c r="D41" i="8"/>
  <c r="C41" i="8"/>
  <c r="E40" i="8"/>
  <c r="D40" i="8"/>
  <c r="C40" i="8"/>
  <c r="E39" i="8"/>
  <c r="D39" i="8"/>
  <c r="C39" i="8"/>
  <c r="E35" i="8"/>
  <c r="D35" i="8"/>
  <c r="C35" i="8"/>
  <c r="E34" i="8"/>
  <c r="D34" i="8"/>
  <c r="C34" i="8"/>
  <c r="E33" i="8"/>
  <c r="D33" i="8"/>
  <c r="C33" i="8"/>
  <c r="E31" i="8"/>
  <c r="D31" i="8"/>
  <c r="C31" i="8"/>
  <c r="E28" i="8"/>
  <c r="D28" i="8"/>
  <c r="C28" i="8"/>
  <c r="E25" i="8"/>
  <c r="D25" i="8"/>
  <c r="C25" i="8"/>
  <c r="E24" i="8"/>
  <c r="D24" i="8"/>
  <c r="C24" i="8"/>
  <c r="E23" i="8"/>
  <c r="D23" i="8"/>
  <c r="C23" i="8"/>
  <c r="E22" i="8"/>
  <c r="D22" i="8"/>
  <c r="C22" i="8"/>
  <c r="E21" i="8"/>
  <c r="D21" i="8"/>
  <c r="C21" i="8"/>
  <c r="E17" i="8"/>
  <c r="D17" i="8"/>
  <c r="C17" i="8"/>
  <c r="E15" i="8"/>
  <c r="D15" i="8"/>
  <c r="C15" i="8"/>
  <c r="E12" i="8"/>
  <c r="D12" i="8"/>
  <c r="C12" i="8"/>
  <c r="E11" i="8"/>
  <c r="D11" i="8"/>
  <c r="C11" i="8"/>
  <c r="E10" i="8"/>
  <c r="D10" i="8"/>
  <c r="C10" i="8"/>
  <c r="E9" i="8"/>
  <c r="D9" i="8"/>
  <c r="C9" i="8"/>
  <c r="E8" i="8"/>
  <c r="D8" i="8"/>
  <c r="C8" i="8"/>
  <c r="E7" i="8"/>
  <c r="D7" i="8"/>
  <c r="C7" i="8"/>
  <c r="E6" i="8"/>
  <c r="D6" i="8"/>
  <c r="C6" i="8"/>
  <c r="E4" i="8"/>
  <c r="D4" i="8"/>
  <c r="C4" i="8"/>
  <c r="H43" i="10" l="1"/>
  <c r="E43" i="10"/>
  <c r="I43" i="10"/>
  <c r="F43" i="10"/>
  <c r="F32" i="8"/>
  <c r="E19" i="8"/>
  <c r="C19" i="8" l="1"/>
  <c r="C37" i="8"/>
  <c r="C29" i="8"/>
  <c r="F42" i="8"/>
  <c r="F43" i="8"/>
  <c r="F40" i="8"/>
  <c r="F41" i="8"/>
  <c r="F33" i="8"/>
  <c r="F35" i="8"/>
  <c r="E37" i="8"/>
  <c r="F34" i="8"/>
  <c r="E29" i="8"/>
  <c r="D37" i="8"/>
  <c r="D19" i="8"/>
  <c r="D29" i="8"/>
  <c r="D44" i="8"/>
  <c r="E44" i="8"/>
  <c r="F39" i="8"/>
  <c r="C44" i="8"/>
  <c r="F22" i="8"/>
  <c r="C13" i="8"/>
  <c r="D13" i="8"/>
  <c r="F31" i="8"/>
  <c r="E13" i="8"/>
  <c r="F24" i="8"/>
  <c r="F17" i="8"/>
  <c r="F25" i="8"/>
  <c r="F28" i="8"/>
  <c r="F23" i="8"/>
  <c r="F21" i="8"/>
  <c r="F15" i="8"/>
  <c r="F7" i="8"/>
  <c r="F8" i="8"/>
  <c r="F9" i="8"/>
  <c r="F12" i="8"/>
  <c r="F11" i="8"/>
  <c r="F10" i="8"/>
  <c r="F4" i="8"/>
  <c r="F6" i="8"/>
  <c r="G39" i="8" l="1"/>
  <c r="G31" i="8"/>
  <c r="G21" i="8"/>
  <c r="G15" i="8"/>
  <c r="G4" i="8"/>
</calcChain>
</file>

<file path=xl/sharedStrings.xml><?xml version="1.0" encoding="utf-8"?>
<sst xmlns="http://schemas.openxmlformats.org/spreadsheetml/2006/main" count="313" uniqueCount="166">
  <si>
    <t>semaine</t>
  </si>
  <si>
    <t>Activités</t>
  </si>
  <si>
    <t>évaluation</t>
  </si>
  <si>
    <t>nature de l'activité</t>
  </si>
  <si>
    <t>ES</t>
  </si>
  <si>
    <t>EF</t>
  </si>
  <si>
    <t>ED</t>
  </si>
  <si>
    <t>2019-2020</t>
  </si>
  <si>
    <t>Thématique 1 :</t>
  </si>
  <si>
    <t xml:space="preserve">La Terre, la vie et l’organisation du vivant </t>
  </si>
  <si>
    <t>Sous-Thèmes</t>
  </si>
  <si>
    <t>Pratiquer des démarches
scientifiques et technologiques</t>
  </si>
  <si>
    <t>Concevoir, créer, réaliser</t>
  </si>
  <si>
    <t>Activité documentaire</t>
  </si>
  <si>
    <t>Utiliser des outils et mobiliser des méthodes pour apprendre</t>
  </si>
  <si>
    <t>Adopter un comportement éthique et responsable</t>
  </si>
  <si>
    <t>nombre de fois que la compétence est travaillée à travers cette thématique :</t>
  </si>
  <si>
    <t>ED :</t>
  </si>
  <si>
    <t xml:space="preserve">EF : </t>
  </si>
  <si>
    <t xml:space="preserve">ES : </t>
  </si>
  <si>
    <t xml:space="preserve">auto-évaluation : </t>
  </si>
  <si>
    <t xml:space="preserve"> - D'indiquer les titres des activités envisagées et/ou les titres des parties si cela vous parait pertinent ;</t>
  </si>
  <si>
    <t xml:space="preserve"> - De choisir les compétences que les activités envisagées permettent de développer chez les élèves  (menu déroulant proposé) ;</t>
  </si>
  <si>
    <t>évaluation diagnostique</t>
  </si>
  <si>
    <t>EF =</t>
  </si>
  <si>
    <t>ED =</t>
  </si>
  <si>
    <t>évaluation formative</t>
  </si>
  <si>
    <t xml:space="preserve">ES = </t>
  </si>
  <si>
    <t>évaluation sommative</t>
  </si>
  <si>
    <t>Autre à définir</t>
  </si>
  <si>
    <t>Thématique 2 :</t>
  </si>
  <si>
    <t>Thématique 3 :</t>
  </si>
  <si>
    <t xml:space="preserve">Corps humain et santé </t>
  </si>
  <si>
    <t xml:space="preserve">Les enjeux contemporains de la planète </t>
  </si>
  <si>
    <t>nombre de fois que la compétence est évaluée à travers cette thématique :</t>
  </si>
  <si>
    <t>contact :</t>
  </si>
  <si>
    <t>vérification total compétences par thématique :</t>
  </si>
  <si>
    <t xml:space="preserve"> - D'envisager la nature des activités (menu déroulant proposé) pour chaque sous-thème à traiter (il peut être choisi plusieurs fois);</t>
  </si>
  <si>
    <t xml:space="preserve"> - D'envisager le type d'évaluations associées aux activités (menu déroulant proposé) ;</t>
  </si>
  <si>
    <t>Chaque onglet thématique permet :</t>
  </si>
  <si>
    <t xml:space="preserve"> - D'avoir un récapitulatif du nombre de fois qu'une compétence serait abordée (travaillée et évaluée) au cours d'une thématique ;</t>
  </si>
  <si>
    <t xml:space="preserve"> - D'avoir un récapitulatif du nombre de fois qu'une compétence serait évaluée et le type d'évaluation envisagée (évaluation diagnostique, formative, sommative, auto-évaluation ou aucune) au cours d'une thématique.</t>
  </si>
  <si>
    <t>compétences évaluées</t>
  </si>
  <si>
    <t xml:space="preserve"> - Un onglet "bilan compétences travaillées" offrant une vision sur une année scolaire des compétences qui sont envisagées sur les trois thématiques.</t>
  </si>
  <si>
    <t xml:space="preserve"> - Un onglet "Organisation bilan de l'année" permettant d'obtenir une vision synthétique de l'organisation envisagée d'une année scolaire (présentant les semaines, les sous-thèmes, le type d'activité envisagée, les titres proposés et les évaluations potentielles)</t>
  </si>
  <si>
    <t>Document de travail proposé par les IA-IPR et les formateurs de SVT de l'académie de Nantes :</t>
  </si>
  <si>
    <t>activite</t>
  </si>
  <si>
    <t>evaluation</t>
  </si>
  <si>
    <t>Activité expérimentale</t>
  </si>
  <si>
    <t>Activité mixte (documentaire et expérimentale) sans être une tâche complexe</t>
  </si>
  <si>
    <t>Tâche complexe</t>
  </si>
  <si>
    <t>Auto-évaluation</t>
  </si>
  <si>
    <t>Débat</t>
  </si>
  <si>
    <t>Aucune</t>
  </si>
  <si>
    <t xml:space="preserve">Travail sur l'oral </t>
  </si>
  <si>
    <t>Projet pédagogique</t>
  </si>
  <si>
    <t>Sortie/Voyage</t>
  </si>
  <si>
    <t>Phase bilan d'apprentissages</t>
  </si>
  <si>
    <t xml:space="preserve">CL = </t>
  </si>
  <si>
    <t>Compétences du livret scolaire</t>
  </si>
  <si>
    <t>compétences du livret scolaire : CL</t>
  </si>
  <si>
    <t>C5. Adopter un comportement éthique et responsable</t>
  </si>
  <si>
    <r>
      <t xml:space="preserve">Titre de l'activité et/ou
Titre de la partie
</t>
    </r>
    <r>
      <rPr>
        <i/>
        <sz val="14"/>
        <color rgb="FFFF0000"/>
        <rFont val="Calibri"/>
        <family val="2"/>
        <scheme val="minor"/>
      </rPr>
      <t>Remarques ou "Autre à définir"</t>
    </r>
  </si>
  <si>
    <r>
      <t xml:space="preserve">Titre de l'activité et/ou
Titre de la partie
</t>
    </r>
    <r>
      <rPr>
        <i/>
        <sz val="12"/>
        <color rgb="FFFF0000"/>
        <rFont val="Calibri"/>
        <family val="2"/>
        <scheme val="minor"/>
      </rPr>
      <t>Remarques ou "Autre à définir"</t>
    </r>
  </si>
  <si>
    <t>Nombre d'ES par compétence sur l'année</t>
  </si>
  <si>
    <t>Communiquer et utiliser le numérique</t>
  </si>
  <si>
    <t>2nde</t>
  </si>
  <si>
    <t>1 spé</t>
  </si>
  <si>
    <t>Tle SPé</t>
  </si>
  <si>
    <t xml:space="preserve"> L’organisme pluricellulaire, un ensemble de cellules spécialisées </t>
  </si>
  <si>
    <t xml:space="preserve"> Les divisions cellulaires des eucaryotes </t>
  </si>
  <si>
    <t xml:space="preserve"> L’origine du génotype des individus </t>
  </si>
  <si>
    <t xml:space="preserve"> Le métabolisme des cellules </t>
  </si>
  <si>
    <t xml:space="preserve"> La réplication de l'ADN </t>
  </si>
  <si>
    <t xml:space="preserve"> La complexification des génomes : transferts horizontaux et endosymbioses </t>
  </si>
  <si>
    <t xml:space="preserve"> Les échelles de la biodiversité </t>
  </si>
  <si>
    <t xml:space="preserve"> Mutations de l’ADN et variabilité génétique </t>
  </si>
  <si>
    <t xml:space="preserve"> L’inéluctable évolution des génomes au sein des populations </t>
  </si>
  <si>
    <t xml:space="preserve"> La biodiversité change au cours du temps. </t>
  </si>
  <si>
    <t xml:space="preserve"> L’histoire humaine lue dans son génome </t>
  </si>
  <si>
    <t xml:space="preserve"> D’autres mécanismes contribuent à la diversité du vivant </t>
  </si>
  <si>
    <t xml:space="preserve"> L’évolution de la biodiversité au cours du temps s’explique par des forces évolutives s’exerçant au niveau des populations </t>
  </si>
  <si>
    <t xml:space="preserve"> L’expression du patrimoine génétique </t>
  </si>
  <si>
    <t xml:space="preserve"> Le temps et les roches </t>
  </si>
  <si>
    <t xml:space="preserve"> Communication intra-spécifique et sélection sexuelle </t>
  </si>
  <si>
    <t xml:space="preserve"> Les enzymes, des biomolécules aux propriétés catalytiques </t>
  </si>
  <si>
    <t xml:space="preserve"> Les traces du passé mouvementé de la Terre </t>
  </si>
  <si>
    <t xml:space="preserve"> L’érosion, processus et conséquences </t>
  </si>
  <si>
    <t xml:space="preserve"> La structure du globe terrestre </t>
  </si>
  <si>
    <t xml:space="preserve"> L’organisation fonctionnelle des plantes à fleurs </t>
  </si>
  <si>
    <t xml:space="preserve"> Sédimentation et milieux de sédimentation </t>
  </si>
  <si>
    <t xml:space="preserve"> La dynamique de la lithosphère </t>
  </si>
  <si>
    <t xml:space="preserve"> La plante, productrice de matière organique </t>
  </si>
  <si>
    <t xml:space="preserve"> Érosion et activité humaine </t>
  </si>
  <si>
    <t xml:space="preserve"> Les écosystèmes : des interactions dynamiques entre les êtres vivants et entre eux et leur milieu </t>
  </si>
  <si>
    <t xml:space="preserve"> Reproduction de la plante entre vie fixée et mobilité </t>
  </si>
  <si>
    <t xml:space="preserve"> Structure et fonctionnement des agrosystèmes </t>
  </si>
  <si>
    <t xml:space="preserve"> L’humanité et les écosystèmes : les services écosystémiques et leur gestion </t>
  </si>
  <si>
    <t xml:space="preserve"> La domestication des plantes </t>
  </si>
  <si>
    <t xml:space="preserve"> Caractéristiques des sols et production de biomasse </t>
  </si>
  <si>
    <t xml:space="preserve"> Mutations et santé </t>
  </si>
  <si>
    <t xml:space="preserve"> Comprendre les conséquences du réchauffement climatique et les possibilités d’actions </t>
  </si>
  <si>
    <t xml:space="preserve"> Vers une gestion durable des agrosystèmes </t>
  </si>
  <si>
    <t xml:space="preserve"> Patrimoine génétique et santé </t>
  </si>
  <si>
    <t xml:space="preserve"> Les réflexes </t>
  </si>
  <si>
    <t xml:space="preserve"> Corps humain : de la fécondation à la puberté </t>
  </si>
  <si>
    <t xml:space="preserve"> Altérations du génome et cancérisation </t>
  </si>
  <si>
    <t xml:space="preserve"> Cerveau et mouvement volontaire </t>
  </si>
  <si>
    <t xml:space="preserve"> Cerveau, plaisir, sexualité </t>
  </si>
  <si>
    <t xml:space="preserve"> Variation génétique bactérienne et résistance aux antibiotiques </t>
  </si>
  <si>
    <t xml:space="preserve"> Le cerveau, un organe fragile à préserver </t>
  </si>
  <si>
    <t xml:space="preserve"> Hormones et procréation humaine </t>
  </si>
  <si>
    <t xml:space="preserve"> L’immunité innée </t>
  </si>
  <si>
    <t xml:space="preserve"> La cellule musculaire : une structure spécialisée permettant son propre raccourcissement </t>
  </si>
  <si>
    <t xml:space="preserve"> Agents pathogènes et maladies vectorielles </t>
  </si>
  <si>
    <t xml:space="preserve"> L'immunité adaptative </t>
  </si>
  <si>
    <t xml:space="preserve"> Origine de l’ATP nécessaire à la contraction de la cellule musculaire </t>
  </si>
  <si>
    <t xml:space="preserve"> Microbiote humain et santé </t>
  </si>
  <si>
    <t xml:space="preserve"> L’utilisation de l’immunité adaptative en santé humaine </t>
  </si>
  <si>
    <t xml:space="preserve"> Le contrôle des flux de glucose, source essentielle d’énergie des cellules musculaires </t>
  </si>
  <si>
    <t xml:space="preserve"> L’adaptabilité de l’organisme </t>
  </si>
  <si>
    <t xml:space="preserve"> L’organisme débordé dans ses capacités d’adaptation </t>
  </si>
  <si>
    <r>
      <t xml:space="preserve">nombre total de fois que chaque </t>
    </r>
    <r>
      <rPr>
        <b/>
        <sz val="14"/>
        <color rgb="FF990033"/>
        <rFont val="Calibri"/>
        <family val="2"/>
        <scheme val="minor"/>
      </rPr>
      <t>grande compétence</t>
    </r>
    <r>
      <rPr>
        <sz val="14"/>
        <color rgb="FF990033"/>
        <rFont val="Calibri"/>
        <family val="2"/>
        <scheme val="minor"/>
      </rPr>
      <t xml:space="preserve"> serait travaillée sur l'année :</t>
    </r>
  </si>
  <si>
    <r>
      <t xml:space="preserve">nombre total de fois que chaque </t>
    </r>
    <r>
      <rPr>
        <b/>
        <sz val="14"/>
        <color theme="1"/>
        <rFont val="Calibri"/>
        <family val="2"/>
        <scheme val="minor"/>
      </rPr>
      <t>compétence</t>
    </r>
    <r>
      <rPr>
        <sz val="14"/>
        <color theme="1"/>
        <rFont val="Calibri"/>
        <family val="2"/>
        <scheme val="minor"/>
      </rPr>
      <t xml:space="preserve"> serait travaillée sur l'année :</t>
    </r>
  </si>
  <si>
    <r>
      <t xml:space="preserve">nombre total de fois que chaque </t>
    </r>
    <r>
      <rPr>
        <b/>
        <sz val="16"/>
        <color theme="1"/>
        <rFont val="Calibri"/>
        <family val="2"/>
        <scheme val="minor"/>
      </rPr>
      <t>compétence</t>
    </r>
    <r>
      <rPr>
        <sz val="16"/>
        <color theme="1"/>
        <rFont val="Calibri"/>
        <family val="2"/>
        <scheme val="minor"/>
      </rPr>
      <t xml:space="preserve"> serait travaillée par thématique:</t>
    </r>
  </si>
  <si>
    <r>
      <rPr>
        <i/>
        <u/>
        <sz val="12"/>
        <color rgb="FF990033"/>
        <rFont val="Calibri"/>
        <family val="2"/>
        <scheme val="minor"/>
      </rPr>
      <t>point de vigilance</t>
    </r>
    <r>
      <rPr>
        <i/>
        <sz val="12"/>
        <color rgb="FF990033"/>
        <rFont val="Calibri"/>
        <family val="2"/>
        <scheme val="minor"/>
      </rPr>
      <t xml:space="preserve"> : Les compétences énoncées gagneraient à ne pas être travaillées pour elles-mêmes mais avec une projection sur  le post-baccalauréat de l'élève</t>
    </r>
  </si>
  <si>
    <r>
      <t>point de vigilance</t>
    </r>
    <r>
      <rPr>
        <i/>
        <sz val="12"/>
        <color rgb="FF990033"/>
        <rFont val="Calibri"/>
        <family val="2"/>
        <scheme val="minor"/>
      </rPr>
      <t xml:space="preserve"> : Les compétences énoncées gagneraient à ne pas être travaillées pour elles-mêmes mais avec une projection sur  le post-baccalauréat de l'élève</t>
    </r>
  </si>
  <si>
    <r>
      <t xml:space="preserve">Support de travail pour envisager une </t>
    </r>
    <r>
      <rPr>
        <b/>
        <sz val="18"/>
        <color theme="8" tint="0.59999389629810485"/>
        <rFont val="Calibri"/>
        <family val="2"/>
        <scheme val="minor"/>
      </rPr>
      <t>programmation équilibrée</t>
    </r>
    <r>
      <rPr>
        <sz val="18"/>
        <color theme="8" tint="0.59999389629810485"/>
        <rFont val="Calibri"/>
        <family val="2"/>
        <scheme val="minor"/>
      </rPr>
      <t xml:space="preserve"> du programme de
de</t>
    </r>
    <r>
      <rPr>
        <b/>
        <sz val="18"/>
        <color theme="8" tint="0.59999389629810485"/>
        <rFont val="Calibri"/>
        <family val="2"/>
        <scheme val="minor"/>
      </rPr>
      <t xml:space="preserve"> SVT</t>
    </r>
    <r>
      <rPr>
        <sz val="18"/>
        <color theme="8" tint="0.59999389629810485"/>
        <rFont val="Calibri"/>
        <family val="2"/>
        <scheme val="minor"/>
      </rPr>
      <t xml:space="preserve"> du niveau </t>
    </r>
    <r>
      <rPr>
        <b/>
        <sz val="18"/>
        <color theme="8" tint="0.59999389629810485"/>
        <rFont val="Calibri"/>
        <family val="2"/>
        <scheme val="minor"/>
      </rPr>
      <t xml:space="preserve">2nde </t>
    </r>
    <r>
      <rPr>
        <sz val="18"/>
        <color theme="8" tint="0.59999389629810485"/>
        <rFont val="Calibri"/>
        <family val="2"/>
        <scheme val="minor"/>
      </rPr>
      <t xml:space="preserve">: 
</t>
    </r>
    <r>
      <rPr>
        <sz val="14"/>
        <color theme="8" tint="-0.499984740745262"/>
        <rFont val="Papyrus"/>
        <family val="4"/>
      </rPr>
      <t/>
    </r>
  </si>
  <si>
    <r>
      <rPr>
        <b/>
        <u/>
        <sz val="11"/>
        <color theme="4" tint="-0.499984740745262"/>
        <rFont val="Calibri"/>
        <family val="2"/>
        <scheme val="minor"/>
      </rPr>
      <t>Ce document est organisé en onglets :</t>
    </r>
    <r>
      <rPr>
        <b/>
        <sz val="11"/>
        <color theme="4" tint="-0.499984740745262"/>
        <rFont val="Calibri"/>
        <family val="2"/>
        <scheme val="minor"/>
      </rPr>
      <t xml:space="preserve"> 
 - Cet onglet qui présente le document ;
 - Un onglet par thématique du programme de SVT du niveau 2nde :</t>
    </r>
  </si>
  <si>
    <r>
      <t xml:space="preserve">Support de travail pour envisager
une programmation de la thématique de </t>
    </r>
    <r>
      <rPr>
        <b/>
        <sz val="14"/>
        <color theme="8" tint="-0.499984740745262"/>
        <rFont val="Calibri"/>
        <family val="2"/>
        <scheme val="minor"/>
      </rPr>
      <t xml:space="preserve">SVT du niveau 2nde </t>
    </r>
    <r>
      <rPr>
        <sz val="14"/>
        <color theme="8" tint="-0.499984740745262"/>
        <rFont val="Calibri"/>
        <family val="2"/>
        <scheme val="minor"/>
      </rPr>
      <t xml:space="preserve">:
</t>
    </r>
    <r>
      <rPr>
        <u/>
        <sz val="14"/>
        <color theme="8" tint="-0.499984740745262"/>
        <rFont val="Calibri"/>
        <family val="2"/>
        <scheme val="minor"/>
      </rPr>
      <t>La Terre, la vie et l’organisation du vivant</t>
    </r>
    <r>
      <rPr>
        <sz val="14"/>
        <color theme="9" tint="-0.499984740745262"/>
        <rFont val="Calibri"/>
        <family val="2"/>
        <scheme val="minor"/>
      </rPr>
      <t/>
    </r>
  </si>
  <si>
    <r>
      <t xml:space="preserve">Support de travail pour envisager
une programmation de la thématique de </t>
    </r>
    <r>
      <rPr>
        <b/>
        <sz val="14"/>
        <color theme="8" tint="-0.249977111117893"/>
        <rFont val="Calibri"/>
        <family val="2"/>
        <scheme val="minor"/>
      </rPr>
      <t>SVT du niveau 2nde</t>
    </r>
    <r>
      <rPr>
        <sz val="14"/>
        <color theme="8" tint="-0.249977111117893"/>
        <rFont val="Calibri"/>
        <family val="2"/>
        <scheme val="minor"/>
      </rPr>
      <t xml:space="preserve"> :
</t>
    </r>
    <r>
      <rPr>
        <u/>
        <sz val="14"/>
        <color theme="8" tint="-0.249977111117893"/>
        <rFont val="Calibri"/>
        <family val="2"/>
        <scheme val="minor"/>
      </rPr>
      <t xml:space="preserve">Les enjeux contemporains de la planète </t>
    </r>
  </si>
  <si>
    <r>
      <t xml:space="preserve">Support de travail pour envisager
une programmation de la thématique de </t>
    </r>
    <r>
      <rPr>
        <b/>
        <sz val="14"/>
        <color theme="6" tint="-0.499984740745262"/>
        <rFont val="Calibri"/>
        <family val="2"/>
        <scheme val="minor"/>
      </rPr>
      <t>SVT du niveau 2nde</t>
    </r>
    <r>
      <rPr>
        <sz val="14"/>
        <color theme="6" tint="-0.499984740745262"/>
        <rFont val="Calibri"/>
        <family val="2"/>
        <scheme val="minor"/>
      </rPr>
      <t xml:space="preserve"> :
</t>
    </r>
    <r>
      <rPr>
        <u/>
        <sz val="14"/>
        <color theme="6" tint="-0.499984740745262"/>
        <rFont val="Calibri"/>
        <family val="2"/>
        <scheme val="minor"/>
      </rPr>
      <t xml:space="preserve">Corps humain et santé </t>
    </r>
  </si>
  <si>
    <r>
      <t>Organisation Bilan du travail envisagé sur une année scolaire de</t>
    </r>
    <r>
      <rPr>
        <b/>
        <sz val="16"/>
        <color theme="4" tint="0.79998168889431442"/>
        <rFont val="Calibri"/>
        <family val="2"/>
        <scheme val="minor"/>
      </rPr>
      <t xml:space="preserve">
SVT du niveau 2nde</t>
    </r>
  </si>
  <si>
    <r>
      <t>Bilan du travail par compétences envisagé sur une année scolaire de</t>
    </r>
    <r>
      <rPr>
        <b/>
        <sz val="20"/>
        <color theme="7" tint="0.59999389629810485"/>
        <rFont val="Calibri"/>
        <family val="2"/>
        <scheme val="minor"/>
      </rPr>
      <t xml:space="preserve"> SVT du niveau 2nde</t>
    </r>
  </si>
  <si>
    <t xml:space="preserve"> - D'envisager une organisation des sous-thèmes (menu déroulant proposé) dans le calendrier annuel (en mettant le numéro de la semaine envisagée). Néanmoins, chaque thématique ne comporte que 12 lignes afin de limiter les activités à envisager (soit 1 ligne pour une semaine en moyenne)</t>
  </si>
  <si>
    <t>Frederic.Colineaux@ac-nantes.fr</t>
  </si>
  <si>
    <t xml:space="preserve">marion.rilhac@ac-nantes.fr </t>
  </si>
  <si>
    <t>Pratiquer des démarches scientifiques</t>
  </si>
  <si>
    <t>Communiquer et utiliser le numérique / Pratiquer des langages</t>
  </si>
  <si>
    <t xml:space="preserve">  Formuler et résoudre un problème scientifique.</t>
  </si>
  <si>
    <t>CL – Mettre en œuvre un protocole dans le respect des consignes de sécurité et dans le respect de l’environnement</t>
  </si>
  <si>
    <t xml:space="preserve">  Apprendre à organiser son travail. 
</t>
  </si>
  <si>
    <t>CL - ECRIT :  Communiquer sur ses démarches, ses résultats et ses choix à l’écrit en utilisant un langage rigoureux et des outils pertinents</t>
  </si>
  <si>
    <t xml:space="preserve">  Participer à l’élaboration de règles de sécurité et les appliquer au laboratoire et sur le terrain.  </t>
  </si>
  <si>
    <t xml:space="preserve">  Observer, questionner, formuler une hypothèse, en déduire ses conséquences testables ou vérifiables, expérimenter, raisonner avec rigueur, modéliser, argumenter. </t>
  </si>
  <si>
    <t xml:space="preserve">  Concevoir un protocole. </t>
  </si>
  <si>
    <t>CL – Rechercher, extraire et exploiter l’information utile
(à partir de documents en citant ses sources, à des fins de connaissance et pas seulement d’information.)</t>
  </si>
  <si>
    <t>CL - ORAL : Communiquer sur ses démarches, ses résultats et ses choix à l’oral en utilisant un langage rigoureux et des outils pertinents</t>
  </si>
  <si>
    <t xml:space="preserve">  Identifier les impacts (bénéfices et nuisances) des activités humaines sur l’environnement à différentes échelles. </t>
  </si>
  <si>
    <t>CL – Analyser un problème, concevoir une stratégie de résolution et en prévoir les résultats</t>
  </si>
  <si>
    <t xml:space="preserve">  Identifier et choisir des notions, des outils et des techniques, ou des modèles simples pour mettre en œuvre une démarche scientifique. </t>
  </si>
  <si>
    <t>CL - Mobiliser et organiser ses connaissances pour répondre à une question ou à un problème scientifique</t>
  </si>
  <si>
    <t xml:space="preserve">  Utiliser des logiciels : de simulation, d’acquisition ou de traitement de données  </t>
  </si>
  <si>
    <t xml:space="preserve">  Comprendre les responsabilités individuelle et collective en matière de préservation des ressources de la planète (biodiversité, ressources minérales et ressources énergétiques) et de santé. </t>
  </si>
  <si>
    <t xml:space="preserve">  Interpréter des résultats et en tirer des conclusions. </t>
  </si>
  <si>
    <t xml:space="preserve">  Identifier et choisir les outils et les techniques pour garder trace de ses recherches (à l’oral et à l’écrit). 
</t>
  </si>
  <si>
    <t xml:space="preserve">  Conduire une recherche d’informations sur internet pertinentente (lien avec un problème scientifique, mots-clés, évaluation de la fiabilité des sources et la validité́ des résultats….) </t>
  </si>
  <si>
    <t>CL – Argumenter des choix en matière de santé et d’environnement en prenant en compte des arguments scientifiques</t>
  </si>
  <si>
    <t>CL – Raisonner, argumenter, conclure en exerçant des démarches scientifiques et un sens critique</t>
  </si>
  <si>
    <t xml:space="preserve">  Coopérer et collaborer dans le cadre de démarches de projet. </t>
  </si>
  <si>
    <t>CL – Présenter et exploiter des démarches et des résultats pour discuter de la validité d’une hypothèse</t>
  </si>
  <si>
    <t xml:space="preserve">  Planifier et organiser son travail (Tle)</t>
  </si>
  <si>
    <t xml:space="preserve">  Comprendre le lien entre les phénomènes naturels et le langage mathématique. </t>
  </si>
  <si>
    <t xml:space="preserve">  Garder trace de ses recherches (à l’oral et à l’écrit) et mémoire de ses acquis précédents. (Tle)</t>
  </si>
  <si>
    <t xml:space="preserve">  Distinguer ce qui relève d’une croyance ou d’une opinion et ce qui constitue un savoir scientifique. </t>
  </si>
  <si>
    <t>compétence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</si>
</sst>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9" x14ac:knownFonts="1">
    <font>
      <sz val="11"/>
      <color theme="1"/>
      <name val="Calibri"/>
      <family val="2"/>
      <scheme val="minor"/>
    </font>
    <font>
      <sz val="14"/>
      <color theme="8" tint="-0.499984740745262"/>
      <name val="Papyrus"/>
      <family val="4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90033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4"/>
      <color theme="2" tint="-0.749992370372631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sz val="14"/>
      <color rgb="FF990033"/>
      <name val="Calibri"/>
      <family val="2"/>
      <scheme val="minor"/>
    </font>
    <font>
      <b/>
      <u/>
      <sz val="12"/>
      <color theme="9" tint="-0.499984740745262"/>
      <name val="Calibri"/>
      <family val="2"/>
      <scheme val="minor"/>
    </font>
    <font>
      <b/>
      <u/>
      <sz val="12"/>
      <color theme="8" tint="-0.249977111117893"/>
      <name val="Calibri"/>
      <family val="2"/>
      <scheme val="minor"/>
    </font>
    <font>
      <b/>
      <u/>
      <sz val="12"/>
      <color theme="6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b/>
      <sz val="16"/>
      <color rgb="FF990033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sz val="16"/>
      <color theme="4" tint="0.79998168889431442"/>
      <name val="Calibri"/>
      <family val="2"/>
      <scheme val="minor"/>
    </font>
    <font>
      <u/>
      <sz val="14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u/>
      <sz val="14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u/>
      <sz val="16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sz val="16"/>
      <color theme="8" tint="-0.499984740745262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sz val="16"/>
      <name val="Calibri"/>
      <family val="2"/>
      <scheme val="minor"/>
    </font>
    <font>
      <sz val="16"/>
      <color theme="6" tint="-0.249977111117893"/>
      <name val="Calibri"/>
      <family val="2"/>
      <scheme val="minor"/>
    </font>
    <font>
      <sz val="20"/>
      <color theme="7" tint="0.59999389629810485"/>
      <name val="Calibri"/>
      <family val="2"/>
      <scheme val="minor"/>
    </font>
    <font>
      <b/>
      <sz val="20"/>
      <color theme="7" tint="0.59999389629810485"/>
      <name val="Calibri"/>
      <family val="2"/>
      <scheme val="minor"/>
    </font>
    <font>
      <b/>
      <sz val="16"/>
      <color theme="4" tint="0.79998168889431442"/>
      <name val="Calibri"/>
      <family val="2"/>
      <scheme val="minor"/>
    </font>
    <font>
      <b/>
      <sz val="14"/>
      <color rgb="FF99003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2"/>
      <color rgb="FF990033"/>
      <name val="Calibri"/>
      <family val="2"/>
      <scheme val="minor"/>
    </font>
    <font>
      <i/>
      <u/>
      <sz val="12"/>
      <color rgb="FF990033"/>
      <name val="Calibri"/>
      <family val="2"/>
      <scheme val="minor"/>
    </font>
    <font>
      <sz val="18"/>
      <color theme="8" tint="0.59999389629810485"/>
      <name val="Calibri"/>
      <family val="2"/>
      <scheme val="minor"/>
    </font>
    <font>
      <b/>
      <sz val="18"/>
      <color theme="8" tint="0.59999389629810485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u/>
      <sz val="14"/>
      <color theme="8" tint="-0.499984740745262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10"/>
      <color theme="6" tint="-0.49998474074526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55">
    <xf numFmtId="0" fontId="0" fillId="0" borderId="0" xfId="0"/>
    <xf numFmtId="0" fontId="5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0" fillId="1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/>
    <xf numFmtId="0" fontId="2" fillId="1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8" borderId="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4" fillId="14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0" fillId="6" borderId="7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4" fillId="14" borderId="0" xfId="0" applyFont="1" applyFill="1"/>
    <xf numFmtId="0" fontId="14" fillId="0" borderId="0" xfId="0" applyFont="1"/>
    <xf numFmtId="0" fontId="14" fillId="14" borderId="2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6" fillId="14" borderId="35" xfId="0" applyFont="1" applyFill="1" applyBorder="1" applyAlignment="1">
      <alignment horizontal="center" vertical="center"/>
    </xf>
    <xf numFmtId="0" fontId="14" fillId="10" borderId="33" xfId="0" applyFont="1" applyFill="1" applyBorder="1" applyAlignment="1" applyProtection="1">
      <alignment horizontal="center" vertical="center" textRotation="180" wrapText="1"/>
      <protection locked="0"/>
    </xf>
    <xf numFmtId="0" fontId="14" fillId="10" borderId="8" xfId="0" applyFont="1" applyFill="1" applyBorder="1" applyAlignment="1" applyProtection="1">
      <alignment horizontal="center" vertical="center" textRotation="180" wrapText="1"/>
      <protection locked="0"/>
    </xf>
    <xf numFmtId="0" fontId="14" fillId="10" borderId="19" xfId="0" applyFont="1" applyFill="1" applyBorder="1" applyAlignment="1" applyProtection="1">
      <alignment horizontal="center" vertical="center" textRotation="180" wrapText="1"/>
      <protection locked="0"/>
    </xf>
    <xf numFmtId="0" fontId="14" fillId="0" borderId="0" xfId="0" applyFont="1" applyAlignment="1">
      <alignment horizontal="center" vertical="center" textRotation="180"/>
    </xf>
    <xf numFmtId="0" fontId="3" fillId="14" borderId="0" xfId="0" applyFont="1" applyFill="1" applyAlignment="1">
      <alignment vertical="center" textRotation="90" wrapText="1"/>
    </xf>
    <xf numFmtId="0" fontId="3" fillId="14" borderId="0" xfId="0" applyFont="1" applyFill="1" applyAlignment="1">
      <alignment vertical="center" wrapText="1"/>
    </xf>
    <xf numFmtId="0" fontId="3" fillId="14" borderId="1" xfId="0" applyFont="1" applyFill="1" applyBorder="1" applyAlignment="1">
      <alignment horizontal="center" vertical="center" textRotation="90" wrapText="1"/>
    </xf>
    <xf numFmtId="0" fontId="3" fillId="7" borderId="21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11" borderId="21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4" fillId="10" borderId="34" xfId="0" applyFont="1" applyFill="1" applyBorder="1" applyAlignment="1" applyProtection="1">
      <alignment horizontal="center" vertical="center" textRotation="180" wrapText="1"/>
      <protection locked="0"/>
    </xf>
    <xf numFmtId="0" fontId="14" fillId="10" borderId="36" xfId="0" applyFont="1" applyFill="1" applyBorder="1" applyAlignment="1" applyProtection="1">
      <alignment horizontal="center" vertical="center" textRotation="180" wrapText="1"/>
      <protection locked="0"/>
    </xf>
    <xf numFmtId="0" fontId="14" fillId="10" borderId="35" xfId="0" applyFont="1" applyFill="1" applyBorder="1" applyAlignment="1" applyProtection="1">
      <alignment horizontal="center" vertical="center" textRotation="180" wrapText="1"/>
      <protection locked="0"/>
    </xf>
    <xf numFmtId="0" fontId="3" fillId="14" borderId="1" xfId="0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24" fillId="14" borderId="0" xfId="0" applyFont="1" applyFill="1" applyAlignment="1">
      <alignment horizontal="center" vertical="center" wrapText="1"/>
    </xf>
    <xf numFmtId="0" fontId="0" fillId="14" borderId="0" xfId="0" applyFont="1" applyFill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1" fillId="7" borderId="18" xfId="0" applyFont="1" applyFill="1" applyBorder="1" applyAlignment="1">
      <alignment horizontal="center" vertical="center" wrapText="1"/>
    </xf>
    <xf numFmtId="0" fontId="32" fillId="11" borderId="18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4" fillId="6" borderId="26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0" fillId="14" borderId="0" xfId="0" applyFont="1" applyFill="1"/>
    <xf numFmtId="0" fontId="45" fillId="0" borderId="0" xfId="0" applyFont="1"/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2" fillId="11" borderId="23" xfId="0" applyFont="1" applyFill="1" applyBorder="1" applyAlignment="1">
      <alignment vertical="center"/>
    </xf>
    <xf numFmtId="0" fontId="33" fillId="6" borderId="23" xfId="0" applyFont="1" applyFill="1" applyBorder="1" applyAlignment="1">
      <alignment vertical="center"/>
    </xf>
    <xf numFmtId="0" fontId="3" fillId="14" borderId="19" xfId="0" applyFont="1" applyFill="1" applyBorder="1" applyAlignment="1">
      <alignment horizontal="center" vertical="center" wrapText="1"/>
    </xf>
    <xf numFmtId="0" fontId="26" fillId="14" borderId="45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  <protection locked="0"/>
    </xf>
    <xf numFmtId="0" fontId="3" fillId="8" borderId="47" xfId="0" applyFont="1" applyFill="1" applyBorder="1" applyAlignment="1" applyProtection="1">
      <alignment horizontal="center" vertical="center" wrapText="1"/>
      <protection locked="0"/>
    </xf>
    <xf numFmtId="0" fontId="3" fillId="3" borderId="47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/>
      <protection locked="0"/>
    </xf>
    <xf numFmtId="0" fontId="3" fillId="14" borderId="21" xfId="0" applyFont="1" applyFill="1" applyBorder="1" applyAlignment="1" applyProtection="1">
      <alignment horizontal="center" vertical="center" wrapText="1"/>
      <protection locked="0"/>
    </xf>
    <xf numFmtId="0" fontId="0" fillId="14" borderId="0" xfId="0" applyFont="1" applyFill="1" applyAlignment="1">
      <alignment wrapText="1"/>
    </xf>
    <xf numFmtId="0" fontId="25" fillId="0" borderId="0" xfId="0" applyFont="1" applyAlignment="1">
      <alignment horizontal="center"/>
    </xf>
    <xf numFmtId="0" fontId="0" fillId="0" borderId="9" xfId="0" applyFont="1" applyBorder="1" applyAlignment="1"/>
    <xf numFmtId="0" fontId="23" fillId="14" borderId="4" xfId="0" applyFont="1" applyFill="1" applyBorder="1" applyAlignment="1" applyProtection="1">
      <alignment horizontal="center" vertical="center"/>
      <protection locked="0"/>
    </xf>
    <xf numFmtId="0" fontId="23" fillId="14" borderId="21" xfId="0" applyFont="1" applyFill="1" applyBorder="1" applyAlignment="1" applyProtection="1">
      <alignment horizontal="center" vertical="center"/>
      <protection locked="0"/>
    </xf>
    <xf numFmtId="0" fontId="23" fillId="14" borderId="7" xfId="0" applyFont="1" applyFill="1" applyBorder="1" applyAlignment="1" applyProtection="1">
      <alignment horizontal="center" vertical="center"/>
      <protection locked="0"/>
    </xf>
    <xf numFmtId="0" fontId="23" fillId="14" borderId="17" xfId="0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left" vertical="top" wrapText="1"/>
      <protection locked="0"/>
    </xf>
    <xf numFmtId="0" fontId="23" fillId="2" borderId="6" xfId="0" applyFont="1" applyFill="1" applyBorder="1" applyAlignment="1" applyProtection="1">
      <alignment horizontal="left" vertical="top" wrapText="1"/>
      <protection locked="0"/>
    </xf>
    <xf numFmtId="0" fontId="23" fillId="7" borderId="4" xfId="0" applyFont="1" applyFill="1" applyBorder="1" applyAlignment="1" applyProtection="1">
      <alignment horizontal="left" vertical="top" wrapText="1"/>
      <protection locked="0"/>
    </xf>
    <xf numFmtId="0" fontId="23" fillId="7" borderId="6" xfId="0" applyFont="1" applyFill="1" applyBorder="1" applyAlignment="1" applyProtection="1">
      <alignment horizontal="left" vertical="top" wrapText="1"/>
      <protection locked="0"/>
    </xf>
    <xf numFmtId="0" fontId="23" fillId="4" borderId="4" xfId="0" applyFont="1" applyFill="1" applyBorder="1" applyAlignment="1" applyProtection="1">
      <alignment horizontal="left" vertical="top" wrapText="1"/>
      <protection locked="0"/>
    </xf>
    <xf numFmtId="0" fontId="23" fillId="4" borderId="6" xfId="0" applyFont="1" applyFill="1" applyBorder="1" applyAlignment="1" applyProtection="1">
      <alignment horizontal="left" vertical="top" wrapText="1"/>
      <protection locked="0"/>
    </xf>
    <xf numFmtId="0" fontId="23" fillId="12" borderId="4" xfId="0" applyFont="1" applyFill="1" applyBorder="1" applyAlignment="1" applyProtection="1">
      <alignment horizontal="left" vertical="top" wrapText="1"/>
      <protection locked="0"/>
    </xf>
    <xf numFmtId="0" fontId="23" fillId="12" borderId="6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23" fillId="2" borderId="7" xfId="0" applyFont="1" applyFill="1" applyBorder="1" applyAlignment="1" applyProtection="1">
      <alignment horizontal="left" vertical="top" wrapText="1"/>
      <protection locked="0"/>
    </xf>
    <xf numFmtId="0" fontId="23" fillId="2" borderId="8" xfId="0" applyFont="1" applyFill="1" applyBorder="1" applyAlignment="1" applyProtection="1">
      <alignment horizontal="left" vertical="top" wrapText="1"/>
      <protection locked="0"/>
    </xf>
    <xf numFmtId="0" fontId="23" fillId="7" borderId="7" xfId="0" applyFont="1" applyFill="1" applyBorder="1" applyAlignment="1" applyProtection="1">
      <alignment horizontal="left" vertical="top" wrapText="1"/>
      <protection locked="0"/>
    </xf>
    <xf numFmtId="0" fontId="23" fillId="7" borderId="8" xfId="0" applyFont="1" applyFill="1" applyBorder="1" applyAlignment="1" applyProtection="1">
      <alignment horizontal="left" vertical="top" wrapText="1"/>
      <protection locked="0"/>
    </xf>
    <xf numFmtId="0" fontId="23" fillId="4" borderId="7" xfId="0" applyFont="1" applyFill="1" applyBorder="1" applyAlignment="1" applyProtection="1">
      <alignment horizontal="left" vertical="top" wrapText="1"/>
      <protection locked="0"/>
    </xf>
    <xf numFmtId="0" fontId="23" fillId="4" borderId="8" xfId="0" applyFont="1" applyFill="1" applyBorder="1" applyAlignment="1" applyProtection="1">
      <alignment horizontal="left" vertical="top" wrapText="1"/>
      <protection locked="0"/>
    </xf>
    <xf numFmtId="0" fontId="23" fillId="12" borderId="7" xfId="0" applyFont="1" applyFill="1" applyBorder="1" applyAlignment="1" applyProtection="1">
      <alignment horizontal="left" vertical="top" wrapText="1"/>
      <protection locked="0"/>
    </xf>
    <xf numFmtId="0" fontId="23" fillId="12" borderId="8" xfId="0" applyFont="1" applyFill="1" applyBorder="1" applyAlignment="1" applyProtection="1">
      <alignment horizontal="left" vertical="top" wrapText="1"/>
      <protection locked="0"/>
    </xf>
    <xf numFmtId="0" fontId="23" fillId="2" borderId="17" xfId="0" applyFont="1" applyFill="1" applyBorder="1" applyAlignment="1" applyProtection="1">
      <alignment horizontal="left" vertical="top" wrapText="1"/>
      <protection locked="0"/>
    </xf>
    <xf numFmtId="0" fontId="23" fillId="2" borderId="19" xfId="0" applyFont="1" applyFill="1" applyBorder="1" applyAlignment="1" applyProtection="1">
      <alignment horizontal="left" vertical="top" wrapText="1"/>
      <protection locked="0"/>
    </xf>
    <xf numFmtId="0" fontId="23" fillId="7" borderId="17" xfId="0" applyFont="1" applyFill="1" applyBorder="1" applyAlignment="1" applyProtection="1">
      <alignment horizontal="left" vertical="top" wrapText="1"/>
      <protection locked="0"/>
    </xf>
    <xf numFmtId="0" fontId="23" fillId="7" borderId="19" xfId="0" applyFont="1" applyFill="1" applyBorder="1" applyAlignment="1" applyProtection="1">
      <alignment horizontal="left" vertical="top" wrapText="1"/>
      <protection locked="0"/>
    </xf>
    <xf numFmtId="0" fontId="23" fillId="4" borderId="17" xfId="0" applyFont="1" applyFill="1" applyBorder="1" applyAlignment="1" applyProtection="1">
      <alignment horizontal="left" vertical="top" wrapText="1"/>
      <protection locked="0"/>
    </xf>
    <xf numFmtId="0" fontId="23" fillId="4" borderId="19" xfId="0" applyFont="1" applyFill="1" applyBorder="1" applyAlignment="1" applyProtection="1">
      <alignment horizontal="left" vertical="top" wrapText="1"/>
      <protection locked="0"/>
    </xf>
    <xf numFmtId="0" fontId="23" fillId="12" borderId="17" xfId="0" applyFont="1" applyFill="1" applyBorder="1" applyAlignment="1" applyProtection="1">
      <alignment horizontal="left" vertical="top" wrapText="1"/>
      <protection locked="0"/>
    </xf>
    <xf numFmtId="0" fontId="23" fillId="12" borderId="19" xfId="0" applyFont="1" applyFill="1" applyBorder="1" applyAlignment="1" applyProtection="1">
      <alignment horizontal="left" vertical="top" wrapText="1"/>
      <protection locked="0"/>
    </xf>
    <xf numFmtId="0" fontId="14" fillId="14" borderId="0" xfId="0" applyFont="1" applyFill="1" applyAlignment="1">
      <alignment horizontal="center" vertical="center"/>
    </xf>
    <xf numFmtId="0" fontId="23" fillId="14" borderId="6" xfId="0" applyFont="1" applyFill="1" applyBorder="1" applyAlignment="1" applyProtection="1">
      <alignment horizontal="center" vertical="center" wrapText="1"/>
      <protection locked="0"/>
    </xf>
    <xf numFmtId="0" fontId="23" fillId="14" borderId="33" xfId="0" applyFont="1" applyFill="1" applyBorder="1" applyAlignment="1" applyProtection="1">
      <alignment horizontal="center" vertical="center" wrapText="1"/>
      <protection locked="0"/>
    </xf>
    <xf numFmtId="0" fontId="23" fillId="14" borderId="8" xfId="0" applyFont="1" applyFill="1" applyBorder="1" applyAlignment="1" applyProtection="1">
      <alignment horizontal="center" vertical="center" wrapText="1"/>
      <protection locked="0"/>
    </xf>
    <xf numFmtId="0" fontId="23" fillId="14" borderId="19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 vertical="center"/>
    </xf>
    <xf numFmtId="0" fontId="50" fillId="14" borderId="27" xfId="0" applyFont="1" applyFill="1" applyBorder="1" applyAlignment="1">
      <alignment horizontal="center" vertical="center"/>
    </xf>
    <xf numFmtId="0" fontId="0" fillId="14" borderId="28" xfId="0" applyFont="1" applyFill="1" applyBorder="1" applyAlignment="1">
      <alignment vertical="center"/>
    </xf>
    <xf numFmtId="0" fontId="51" fillId="14" borderId="27" xfId="0" applyFont="1" applyFill="1" applyBorder="1" applyAlignment="1">
      <alignment vertical="center" wrapText="1"/>
    </xf>
    <xf numFmtId="0" fontId="52" fillId="14" borderId="27" xfId="0" applyFont="1" applyFill="1" applyBorder="1" applyAlignment="1">
      <alignment vertical="center" wrapText="1"/>
    </xf>
    <xf numFmtId="0" fontId="51" fillId="14" borderId="29" xfId="0" applyFont="1" applyFill="1" applyBorder="1" applyAlignment="1">
      <alignment horizontal="left" vertical="center" wrapText="1"/>
    </xf>
    <xf numFmtId="0" fontId="52" fillId="14" borderId="28" xfId="0" applyFont="1" applyFill="1" applyBorder="1" applyAlignment="1">
      <alignment horizontal="left" vertical="center" wrapText="1"/>
    </xf>
    <xf numFmtId="0" fontId="52" fillId="14" borderId="28" xfId="0" applyFont="1" applyFill="1" applyBorder="1" applyAlignment="1">
      <alignment vertical="center" wrapText="1"/>
    </xf>
    <xf numFmtId="0" fontId="51" fillId="14" borderId="28" xfId="0" applyFont="1" applyFill="1" applyBorder="1" applyAlignment="1">
      <alignment vertical="center" wrapText="1"/>
    </xf>
    <xf numFmtId="0" fontId="52" fillId="14" borderId="29" xfId="0" applyFont="1" applyFill="1" applyBorder="1" applyAlignment="1">
      <alignment vertical="center" wrapText="1"/>
    </xf>
    <xf numFmtId="0" fontId="51" fillId="14" borderId="29" xfId="0" applyFont="1" applyFill="1" applyBorder="1" applyAlignment="1">
      <alignment vertical="center" wrapText="1"/>
    </xf>
    <xf numFmtId="0" fontId="53" fillId="14" borderId="27" xfId="0" applyFont="1" applyFill="1" applyBorder="1" applyAlignment="1">
      <alignment vertical="center" wrapText="1"/>
    </xf>
    <xf numFmtId="0" fontId="52" fillId="14" borderId="27" xfId="0" applyFont="1" applyFill="1" applyBorder="1" applyAlignment="1">
      <alignment horizontal="left" vertical="center" wrapText="1"/>
    </xf>
    <xf numFmtId="0" fontId="4" fillId="14" borderId="27" xfId="0" applyFont="1" applyFill="1" applyBorder="1" applyAlignment="1">
      <alignment vertical="center" wrapText="1"/>
    </xf>
    <xf numFmtId="0" fontId="53" fillId="14" borderId="28" xfId="0" applyFont="1" applyFill="1" applyBorder="1" applyAlignment="1">
      <alignment vertical="center" wrapText="1"/>
    </xf>
    <xf numFmtId="0" fontId="4" fillId="14" borderId="28" xfId="0" applyFont="1" applyFill="1" applyBorder="1" applyAlignment="1">
      <alignment vertical="center" wrapText="1"/>
    </xf>
    <xf numFmtId="0" fontId="53" fillId="14" borderId="29" xfId="0" applyFont="1" applyFill="1" applyBorder="1" applyAlignment="1">
      <alignment vertical="center" wrapText="1"/>
    </xf>
    <xf numFmtId="0" fontId="54" fillId="14" borderId="28" xfId="0" applyFont="1" applyFill="1" applyBorder="1" applyAlignment="1">
      <alignment vertical="center" wrapText="1"/>
    </xf>
    <xf numFmtId="0" fontId="4" fillId="14" borderId="29" xfId="0" applyFont="1" applyFill="1" applyBorder="1" applyAlignment="1">
      <alignment vertical="center" wrapText="1"/>
    </xf>
    <xf numFmtId="0" fontId="55" fillId="14" borderId="27" xfId="0" applyFont="1" applyFill="1" applyBorder="1" applyAlignment="1">
      <alignment vertical="center" wrapText="1"/>
    </xf>
    <xf numFmtId="0" fontId="55" fillId="14" borderId="28" xfId="0" applyFont="1" applyFill="1" applyBorder="1" applyAlignment="1">
      <alignment vertical="center" wrapText="1"/>
    </xf>
    <xf numFmtId="0" fontId="55" fillId="14" borderId="29" xfId="0" applyFont="1" applyFill="1" applyBorder="1" applyAlignment="1">
      <alignment vertical="center" wrapText="1"/>
    </xf>
    <xf numFmtId="0" fontId="23" fillId="9" borderId="17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/>
    <xf numFmtId="0" fontId="0" fillId="7" borderId="1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0" fillId="9" borderId="48" xfId="0" applyFont="1" applyFill="1" applyBorder="1" applyAlignment="1">
      <alignment horizontal="center" vertical="center" wrapText="1"/>
    </xf>
    <xf numFmtId="0" fontId="0" fillId="12" borderId="48" xfId="0" applyFont="1" applyFill="1" applyBorder="1" applyAlignment="1">
      <alignment horizontal="center" vertical="center" wrapText="1"/>
    </xf>
    <xf numFmtId="0" fontId="63" fillId="6" borderId="5" xfId="0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3" fillId="6" borderId="1" xfId="0" applyFont="1" applyFill="1" applyBorder="1" applyAlignment="1">
      <alignment horizontal="center" vertical="center" wrapText="1"/>
    </xf>
    <xf numFmtId="0" fontId="63" fillId="2" borderId="18" xfId="0" applyFont="1" applyFill="1" applyBorder="1" applyAlignment="1">
      <alignment horizontal="center" vertical="center" wrapText="1"/>
    </xf>
    <xf numFmtId="0" fontId="64" fillId="3" borderId="5" xfId="0" applyFont="1" applyFill="1" applyBorder="1" applyAlignment="1">
      <alignment horizontal="center" vertical="center" wrapText="1"/>
    </xf>
    <xf numFmtId="0" fontId="64" fillId="4" borderId="1" xfId="0" applyFont="1" applyFill="1" applyBorder="1" applyAlignment="1">
      <alignment horizontal="center" vertical="center" wrapText="1"/>
    </xf>
    <xf numFmtId="0" fontId="64" fillId="3" borderId="1" xfId="0" applyFont="1" applyFill="1" applyBorder="1" applyAlignment="1">
      <alignment horizontal="center" vertical="center" wrapText="1"/>
    </xf>
    <xf numFmtId="0" fontId="64" fillId="4" borderId="18" xfId="0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horizontal="center" vertical="center" wrapText="1"/>
    </xf>
    <xf numFmtId="0" fontId="65" fillId="12" borderId="1" xfId="0" applyFont="1" applyFill="1" applyBorder="1" applyAlignment="1">
      <alignment horizontal="center" vertical="center" wrapText="1"/>
    </xf>
    <xf numFmtId="0" fontId="67" fillId="8" borderId="5" xfId="0" applyFont="1" applyFill="1" applyBorder="1" applyAlignment="1">
      <alignment horizontal="center" vertical="center" wrapText="1"/>
    </xf>
    <xf numFmtId="0" fontId="67" fillId="7" borderId="1" xfId="0" applyFont="1" applyFill="1" applyBorder="1" applyAlignment="1">
      <alignment horizontal="center" vertical="center" wrapText="1"/>
    </xf>
    <xf numFmtId="0" fontId="67" fillId="8" borderId="1" xfId="0" applyFont="1" applyFill="1" applyBorder="1" applyAlignment="1">
      <alignment horizontal="center" vertical="center" wrapText="1"/>
    </xf>
    <xf numFmtId="0" fontId="67" fillId="7" borderId="18" xfId="0" applyFont="1" applyFill="1" applyBorder="1" applyAlignment="1">
      <alignment horizontal="center" vertical="center" wrapText="1"/>
    </xf>
    <xf numFmtId="0" fontId="32" fillId="11" borderId="22" xfId="0" applyFont="1" applyFill="1" applyBorder="1" applyAlignment="1"/>
    <xf numFmtId="0" fontId="33" fillId="6" borderId="22" xfId="0" applyFont="1" applyFill="1" applyBorder="1" applyAlignment="1"/>
    <xf numFmtId="0" fontId="0" fillId="9" borderId="30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5" fillId="9" borderId="5" xfId="0" applyFont="1" applyFill="1" applyBorder="1" applyAlignment="1">
      <alignment horizontal="center" vertical="center" wrapText="1"/>
    </xf>
    <xf numFmtId="0" fontId="0" fillId="9" borderId="31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5" fillId="9" borderId="18" xfId="0" applyFont="1" applyFill="1" applyBorder="1" applyAlignment="1">
      <alignment horizontal="center" vertical="center" wrapText="1"/>
    </xf>
    <xf numFmtId="0" fontId="72" fillId="8" borderId="22" xfId="0" applyFont="1" applyFill="1" applyBorder="1" applyAlignment="1"/>
    <xf numFmtId="0" fontId="72" fillId="8" borderId="23" xfId="0" applyFont="1" applyFill="1" applyBorder="1" applyAlignment="1">
      <alignment vertical="center"/>
    </xf>
    <xf numFmtId="0" fontId="76" fillId="13" borderId="5" xfId="0" applyFont="1" applyFill="1" applyBorder="1" applyAlignment="1" applyProtection="1">
      <alignment horizontal="center" vertical="center" wrapText="1"/>
      <protection locked="0"/>
    </xf>
    <xf numFmtId="0" fontId="76" fillId="13" borderId="3" xfId="0" applyFont="1" applyFill="1" applyBorder="1" applyAlignment="1" applyProtection="1">
      <alignment horizontal="center" vertical="center" wrapText="1"/>
      <protection locked="0"/>
    </xf>
    <xf numFmtId="0" fontId="76" fillId="13" borderId="2" xfId="0" applyFont="1" applyFill="1" applyBorder="1" applyAlignment="1" applyProtection="1">
      <alignment horizontal="center" vertical="center" wrapText="1"/>
      <protection locked="0"/>
    </xf>
    <xf numFmtId="0" fontId="76" fillId="13" borderId="1" xfId="0" applyFont="1" applyFill="1" applyBorder="1" applyAlignment="1" applyProtection="1">
      <alignment horizontal="center" vertical="center" wrapText="1"/>
      <protection locked="0"/>
    </xf>
    <xf numFmtId="0" fontId="76" fillId="13" borderId="1" xfId="0" applyFont="1" applyFill="1" applyBorder="1" applyAlignment="1" applyProtection="1">
      <alignment horizontal="center" vertical="center"/>
      <protection locked="0"/>
    </xf>
    <xf numFmtId="0" fontId="76" fillId="13" borderId="18" xfId="0" applyFont="1" applyFill="1" applyBorder="1" applyAlignment="1" applyProtection="1">
      <alignment horizontal="center" vertical="center"/>
      <protection locked="0"/>
    </xf>
    <xf numFmtId="0" fontId="76" fillId="13" borderId="25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 vertical="center"/>
    </xf>
    <xf numFmtId="0" fontId="8" fillId="0" borderId="0" xfId="0" applyFont="1"/>
    <xf numFmtId="0" fontId="78" fillId="13" borderId="5" xfId="0" applyFont="1" applyFill="1" applyBorder="1" applyAlignment="1" applyProtection="1">
      <alignment horizontal="center" vertical="center" wrapText="1"/>
      <protection locked="0"/>
    </xf>
    <xf numFmtId="0" fontId="78" fillId="13" borderId="3" xfId="0" applyFont="1" applyFill="1" applyBorder="1" applyAlignment="1" applyProtection="1">
      <alignment horizontal="center" vertical="center" wrapText="1"/>
      <protection locked="0"/>
    </xf>
    <xf numFmtId="0" fontId="78" fillId="13" borderId="2" xfId="0" applyFont="1" applyFill="1" applyBorder="1" applyAlignment="1" applyProtection="1">
      <alignment horizontal="center" vertical="center" wrapText="1"/>
      <protection locked="0"/>
    </xf>
    <xf numFmtId="0" fontId="78" fillId="13" borderId="1" xfId="0" applyFont="1" applyFill="1" applyBorder="1" applyAlignment="1" applyProtection="1">
      <alignment horizontal="center" vertical="center" wrapText="1"/>
      <protection locked="0"/>
    </xf>
    <xf numFmtId="0" fontId="78" fillId="13" borderId="1" xfId="0" applyFont="1" applyFill="1" applyBorder="1" applyAlignment="1" applyProtection="1">
      <alignment horizontal="center" vertical="center"/>
      <protection locked="0"/>
    </xf>
    <xf numFmtId="0" fontId="78" fillId="13" borderId="18" xfId="0" applyFont="1" applyFill="1" applyBorder="1" applyAlignment="1" applyProtection="1">
      <alignment horizontal="center" vertical="center"/>
      <protection locked="0"/>
    </xf>
    <xf numFmtId="0" fontId="78" fillId="13" borderId="2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/>
    </xf>
    <xf numFmtId="0" fontId="6" fillId="0" borderId="0" xfId="0" applyFont="1"/>
    <xf numFmtId="0" fontId="76" fillId="13" borderId="18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justify" vertical="center"/>
    </xf>
    <xf numFmtId="0" fontId="42" fillId="0" borderId="0" xfId="0" applyFont="1"/>
    <xf numFmtId="0" fontId="8" fillId="0" borderId="0" xfId="0" applyFont="1" applyAlignment="1">
      <alignment horizontal="justify" vertical="center"/>
    </xf>
    <xf numFmtId="0" fontId="23" fillId="6" borderId="17" xfId="0" applyFont="1" applyFill="1" applyBorder="1" applyAlignment="1">
      <alignment horizontal="center" vertical="center" wrapText="1"/>
    </xf>
    <xf numFmtId="0" fontId="23" fillId="19" borderId="4" xfId="0" applyFont="1" applyFill="1" applyBorder="1" applyAlignment="1" applyProtection="1">
      <alignment horizontal="left" vertical="top" wrapText="1"/>
      <protection locked="0"/>
    </xf>
    <xf numFmtId="0" fontId="23" fillId="19" borderId="32" xfId="0" applyFont="1" applyFill="1" applyBorder="1" applyAlignment="1" applyProtection="1">
      <alignment horizontal="left" vertical="top" wrapText="1"/>
      <protection locked="0"/>
    </xf>
    <xf numFmtId="0" fontId="23" fillId="19" borderId="7" xfId="0" applyFont="1" applyFill="1" applyBorder="1" applyAlignment="1" applyProtection="1">
      <alignment horizontal="left" vertical="top" wrapText="1"/>
      <protection locked="0"/>
    </xf>
    <xf numFmtId="0" fontId="23" fillId="19" borderId="43" xfId="0" applyFont="1" applyFill="1" applyBorder="1" applyAlignment="1" applyProtection="1">
      <alignment horizontal="left" vertical="top" wrapText="1"/>
      <protection locked="0"/>
    </xf>
    <xf numFmtId="0" fontId="23" fillId="19" borderId="17" xfId="0" applyFont="1" applyFill="1" applyBorder="1" applyAlignment="1" applyProtection="1">
      <alignment horizontal="left" vertical="top" wrapText="1"/>
      <protection locked="0"/>
    </xf>
    <xf numFmtId="0" fontId="23" fillId="19" borderId="24" xfId="0" applyFont="1" applyFill="1" applyBorder="1" applyAlignment="1" applyProtection="1">
      <alignment horizontal="left" vertical="top" wrapText="1"/>
      <protection locked="0"/>
    </xf>
    <xf numFmtId="0" fontId="14" fillId="19" borderId="26" xfId="0" applyFont="1" applyFill="1" applyBorder="1" applyAlignment="1">
      <alignment horizontal="center" vertical="center"/>
    </xf>
    <xf numFmtId="0" fontId="23" fillId="19" borderId="17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 applyProtection="1">
      <alignment horizontal="center" vertical="center" wrapText="1"/>
      <protection locked="0"/>
    </xf>
    <xf numFmtId="0" fontId="3" fillId="19" borderId="46" xfId="0" applyFont="1" applyFill="1" applyBorder="1" applyAlignment="1" applyProtection="1">
      <alignment horizontal="center" vertical="center" wrapText="1"/>
      <protection locked="0"/>
    </xf>
    <xf numFmtId="0" fontId="0" fillId="19" borderId="4" xfId="0" applyFont="1" applyFill="1" applyBorder="1" applyAlignment="1">
      <alignment horizontal="center" vertical="center" wrapText="1"/>
    </xf>
    <xf numFmtId="0" fontId="7" fillId="19" borderId="5" xfId="0" applyFont="1" applyFill="1" applyBorder="1" applyAlignment="1">
      <alignment horizontal="center" vertical="center" wrapText="1"/>
    </xf>
    <xf numFmtId="0" fontId="8" fillId="19" borderId="5" xfId="0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horizontal="center" vertical="center" wrapText="1"/>
    </xf>
    <xf numFmtId="0" fontId="24" fillId="19" borderId="5" xfId="0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24" fillId="18" borderId="1" xfId="0" applyFont="1" applyFill="1" applyBorder="1" applyAlignment="1">
      <alignment horizontal="center" vertical="center" wrapText="1"/>
    </xf>
    <xf numFmtId="0" fontId="0" fillId="19" borderId="21" xfId="0" applyFont="1" applyFill="1" applyBorder="1" applyAlignment="1">
      <alignment horizontal="center" vertical="center" wrapText="1"/>
    </xf>
    <xf numFmtId="0" fontId="7" fillId="19" borderId="3" xfId="0" applyFont="1" applyFill="1" applyBorder="1" applyAlignment="1">
      <alignment horizontal="center" vertical="center" wrapText="1"/>
    </xf>
    <xf numFmtId="0" fontId="8" fillId="19" borderId="3" xfId="0" applyFont="1" applyFill="1" applyBorder="1" applyAlignment="1">
      <alignment horizontal="center" vertical="center" wrapText="1"/>
    </xf>
    <xf numFmtId="0" fontId="6" fillId="19" borderId="3" xfId="0" applyFont="1" applyFill="1" applyBorder="1" applyAlignment="1">
      <alignment horizontal="center" vertical="center" wrapText="1"/>
    </xf>
    <xf numFmtId="0" fontId="24" fillId="19" borderId="3" xfId="0" applyFont="1" applyFill="1" applyBorder="1" applyAlignment="1">
      <alignment horizontal="center" vertical="center" wrapText="1"/>
    </xf>
    <xf numFmtId="0" fontId="0" fillId="19" borderId="40" xfId="0" applyFont="1" applyFill="1" applyBorder="1" applyAlignment="1">
      <alignment horizontal="center" vertical="center" wrapText="1"/>
    </xf>
    <xf numFmtId="0" fontId="7" fillId="19" borderId="25" xfId="0" applyFont="1" applyFill="1" applyBorder="1" applyAlignment="1">
      <alignment horizontal="center" vertical="center" wrapText="1"/>
    </xf>
    <xf numFmtId="0" fontId="8" fillId="19" borderId="25" xfId="0" applyFont="1" applyFill="1" applyBorder="1" applyAlignment="1">
      <alignment horizontal="center" vertical="center" wrapText="1"/>
    </xf>
    <xf numFmtId="0" fontId="6" fillId="19" borderId="25" xfId="0" applyFont="1" applyFill="1" applyBorder="1" applyAlignment="1">
      <alignment horizontal="center" vertical="center" wrapText="1"/>
    </xf>
    <xf numFmtId="0" fontId="24" fillId="19" borderId="25" xfId="0" applyFont="1" applyFill="1" applyBorder="1" applyAlignment="1">
      <alignment horizontal="center" vertical="center" wrapText="1"/>
    </xf>
    <xf numFmtId="0" fontId="9" fillId="0" borderId="0" xfId="1" applyAlignment="1">
      <alignment vertical="center"/>
    </xf>
    <xf numFmtId="0" fontId="70" fillId="15" borderId="14" xfId="0" applyFont="1" applyFill="1" applyBorder="1" applyAlignment="1">
      <alignment horizontal="center" vertical="center" wrapText="1"/>
    </xf>
    <xf numFmtId="0" fontId="70" fillId="15" borderId="15" xfId="0" applyFont="1" applyFill="1" applyBorder="1" applyAlignment="1">
      <alignment horizontal="center" vertical="center" wrapText="1"/>
    </xf>
    <xf numFmtId="0" fontId="70" fillId="15" borderId="16" xfId="0" applyFont="1" applyFill="1" applyBorder="1" applyAlignment="1">
      <alignment horizontal="center" vertical="center" wrapText="1"/>
    </xf>
    <xf numFmtId="0" fontId="70" fillId="15" borderId="11" xfId="0" applyFont="1" applyFill="1" applyBorder="1" applyAlignment="1">
      <alignment horizontal="center" vertical="center" wrapText="1"/>
    </xf>
    <xf numFmtId="0" fontId="70" fillId="15" borderId="12" xfId="0" applyFont="1" applyFill="1" applyBorder="1" applyAlignment="1">
      <alignment horizontal="center" vertical="center" wrapText="1"/>
    </xf>
    <xf numFmtId="0" fontId="70" fillId="15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14" borderId="9" xfId="0" applyFont="1" applyFill="1" applyBorder="1" applyAlignment="1">
      <alignment horizontal="right" vertical="center" wrapText="1"/>
    </xf>
    <xf numFmtId="0" fontId="0" fillId="14" borderId="11" xfId="0" applyFont="1" applyFill="1" applyBorder="1" applyAlignment="1">
      <alignment horizontal="right" vertical="center" wrapText="1"/>
    </xf>
    <xf numFmtId="0" fontId="0" fillId="14" borderId="0" xfId="0" applyFont="1" applyFill="1" applyAlignment="1">
      <alignment horizontal="right" vertical="center"/>
    </xf>
    <xf numFmtId="0" fontId="0" fillId="14" borderId="12" xfId="0" applyFont="1" applyFill="1" applyBorder="1" applyAlignment="1">
      <alignment horizontal="right" vertical="center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4" fillId="14" borderId="27" xfId="0" applyFont="1" applyFill="1" applyBorder="1" applyAlignment="1">
      <alignment horizontal="center" vertical="center" wrapText="1"/>
    </xf>
    <xf numFmtId="0" fontId="14" fillId="14" borderId="28" xfId="0" applyFont="1" applyFill="1" applyBorder="1" applyAlignment="1">
      <alignment horizontal="center" vertical="center" wrapText="1"/>
    </xf>
    <xf numFmtId="0" fontId="14" fillId="14" borderId="29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 wrapText="1"/>
    </xf>
    <xf numFmtId="0" fontId="4" fillId="19" borderId="32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4" fillId="19" borderId="24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textRotation="180" wrapText="1"/>
    </xf>
    <xf numFmtId="0" fontId="14" fillId="5" borderId="29" xfId="0" applyFont="1" applyFill="1" applyBorder="1" applyAlignment="1">
      <alignment horizontal="center" vertical="center" textRotation="180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14" fillId="14" borderId="39" xfId="0" applyFont="1" applyFill="1" applyBorder="1" applyAlignment="1">
      <alignment horizontal="center" vertical="center" textRotation="180"/>
    </xf>
    <xf numFmtId="0" fontId="14" fillId="14" borderId="40" xfId="0" applyFont="1" applyFill="1" applyBorder="1" applyAlignment="1">
      <alignment horizontal="center" vertical="center" textRotation="180"/>
    </xf>
    <xf numFmtId="0" fontId="75" fillId="13" borderId="20" xfId="0" applyFont="1" applyFill="1" applyBorder="1" applyAlignment="1">
      <alignment horizontal="center" vertical="center"/>
    </xf>
    <xf numFmtId="0" fontId="75" fillId="13" borderId="25" xfId="0" applyFont="1" applyFill="1" applyBorder="1" applyAlignment="1">
      <alignment horizontal="center" vertical="center"/>
    </xf>
    <xf numFmtId="0" fontId="5" fillId="19" borderId="14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0" fontId="68" fillId="7" borderId="11" xfId="0" applyFont="1" applyFill="1" applyBorder="1" applyAlignment="1">
      <alignment horizontal="center" vertical="center" wrapText="1"/>
    </xf>
    <xf numFmtId="0" fontId="68" fillId="7" borderId="12" xfId="0" applyFont="1" applyFill="1" applyBorder="1" applyAlignment="1">
      <alignment horizontal="center" vertical="center" wrapText="1"/>
    </xf>
    <xf numFmtId="0" fontId="68" fillId="7" borderId="13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13" borderId="32" xfId="0" applyFont="1" applyFill="1" applyBorder="1" applyAlignment="1">
      <alignment horizontal="center" vertical="center"/>
    </xf>
    <xf numFmtId="0" fontId="3" fillId="13" borderId="3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textRotation="180"/>
    </xf>
    <xf numFmtId="0" fontId="14" fillId="5" borderId="29" xfId="0" applyFont="1" applyFill="1" applyBorder="1" applyAlignment="1">
      <alignment horizontal="center" vertical="center" textRotation="180"/>
    </xf>
    <xf numFmtId="0" fontId="3" fillId="13" borderId="5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42" fillId="11" borderId="14" xfId="0" applyFont="1" applyFill="1" applyBorder="1" applyAlignment="1">
      <alignment horizontal="center" vertical="center" wrapText="1"/>
    </xf>
    <xf numFmtId="0" fontId="42" fillId="11" borderId="15" xfId="0" applyFont="1" applyFill="1" applyBorder="1" applyAlignment="1">
      <alignment horizontal="center" vertical="center" wrapText="1"/>
    </xf>
    <xf numFmtId="0" fontId="42" fillId="11" borderId="16" xfId="0" applyFont="1" applyFill="1" applyBorder="1" applyAlignment="1">
      <alignment horizontal="center" vertical="center" wrapText="1"/>
    </xf>
    <xf numFmtId="0" fontId="42" fillId="11" borderId="9" xfId="0" applyFont="1" applyFill="1" applyBorder="1" applyAlignment="1">
      <alignment horizontal="center" vertical="center" wrapText="1"/>
    </xf>
    <xf numFmtId="0" fontId="42" fillId="11" borderId="0" xfId="0" applyFont="1" applyFill="1" applyBorder="1" applyAlignment="1">
      <alignment horizontal="center" vertical="center" wrapText="1"/>
    </xf>
    <xf numFmtId="0" fontId="42" fillId="11" borderId="10" xfId="0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69" fillId="11" borderId="11" xfId="0" applyFont="1" applyFill="1" applyBorder="1" applyAlignment="1">
      <alignment horizontal="center" vertical="center" wrapText="1"/>
    </xf>
    <xf numFmtId="0" fontId="68" fillId="11" borderId="12" xfId="0" applyFont="1" applyFill="1" applyBorder="1" applyAlignment="1">
      <alignment horizontal="center" vertical="center" wrapText="1"/>
    </xf>
    <xf numFmtId="0" fontId="68" fillId="11" borderId="13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textRotation="180"/>
    </xf>
    <xf numFmtId="0" fontId="14" fillId="14" borderId="17" xfId="0" applyFont="1" applyFill="1" applyBorder="1" applyAlignment="1">
      <alignment horizontal="center" vertical="center" textRotation="180"/>
    </xf>
    <xf numFmtId="0" fontId="77" fillId="13" borderId="20" xfId="0" applyFont="1" applyFill="1" applyBorder="1" applyAlignment="1">
      <alignment horizontal="center" vertical="center"/>
    </xf>
    <xf numFmtId="0" fontId="77" fillId="13" borderId="25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69" fillId="2" borderId="11" xfId="0" applyFont="1" applyFill="1" applyBorder="1" applyAlignment="1">
      <alignment horizontal="center" vertical="center" wrapText="1"/>
    </xf>
    <xf numFmtId="0" fontId="68" fillId="2" borderId="12" xfId="0" applyFont="1" applyFill="1" applyBorder="1" applyAlignment="1">
      <alignment horizontal="center" vertical="center" wrapText="1"/>
    </xf>
    <xf numFmtId="0" fontId="68" fillId="2" borderId="13" xfId="0" applyFont="1" applyFill="1" applyBorder="1" applyAlignment="1">
      <alignment horizontal="center" vertical="center" wrapText="1"/>
    </xf>
    <xf numFmtId="0" fontId="39" fillId="16" borderId="14" xfId="0" applyFont="1" applyFill="1" applyBorder="1" applyAlignment="1">
      <alignment horizontal="center" vertical="center" wrapText="1"/>
    </xf>
    <xf numFmtId="0" fontId="39" fillId="16" borderId="15" xfId="0" applyFont="1" applyFill="1" applyBorder="1" applyAlignment="1">
      <alignment horizontal="center" vertical="center" wrapText="1"/>
    </xf>
    <xf numFmtId="0" fontId="39" fillId="16" borderId="16" xfId="0" applyFont="1" applyFill="1" applyBorder="1" applyAlignment="1">
      <alignment horizontal="center" vertical="center" wrapText="1"/>
    </xf>
    <xf numFmtId="0" fontId="39" fillId="16" borderId="9" xfId="0" applyFont="1" applyFill="1" applyBorder="1" applyAlignment="1">
      <alignment horizontal="center" vertical="center" wrapText="1"/>
    </xf>
    <xf numFmtId="0" fontId="39" fillId="16" borderId="0" xfId="0" applyFont="1" applyFill="1" applyBorder="1" applyAlignment="1">
      <alignment horizontal="center" vertical="center" wrapText="1"/>
    </xf>
    <xf numFmtId="0" fontId="39" fillId="16" borderId="10" xfId="0" applyFont="1" applyFill="1" applyBorder="1" applyAlignment="1">
      <alignment horizontal="center" vertical="center" wrapText="1"/>
    </xf>
    <xf numFmtId="0" fontId="39" fillId="16" borderId="11" xfId="0" applyFont="1" applyFill="1" applyBorder="1" applyAlignment="1">
      <alignment horizontal="center" vertical="center" wrapText="1"/>
    </xf>
    <xf numFmtId="0" fontId="39" fillId="16" borderId="12" xfId="0" applyFont="1" applyFill="1" applyBorder="1" applyAlignment="1">
      <alignment horizontal="center" vertical="center" wrapText="1"/>
    </xf>
    <xf numFmtId="0" fontId="39" fillId="16" borderId="1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8" fillId="9" borderId="34" xfId="0" applyFont="1" applyFill="1" applyBorder="1" applyAlignment="1">
      <alignment horizontal="center" vertical="center" textRotation="90" wrapText="1"/>
    </xf>
    <xf numFmtId="0" fontId="38" fillId="9" borderId="36" xfId="0" applyFont="1" applyFill="1" applyBorder="1" applyAlignment="1">
      <alignment horizontal="center" vertical="center" textRotation="90" wrapText="1"/>
    </xf>
    <xf numFmtId="0" fontId="38" fillId="9" borderId="35" xfId="0" applyFont="1" applyFill="1" applyBorder="1" applyAlignment="1">
      <alignment horizontal="center" vertical="center" textRotation="90" wrapText="1"/>
    </xf>
    <xf numFmtId="0" fontId="37" fillId="3" borderId="34" xfId="0" applyFont="1" applyFill="1" applyBorder="1" applyAlignment="1">
      <alignment horizontal="center" vertical="center" textRotation="90" wrapText="1"/>
    </xf>
    <xf numFmtId="0" fontId="37" fillId="3" borderId="36" xfId="0" applyFont="1" applyFill="1" applyBorder="1" applyAlignment="1">
      <alignment horizontal="center" vertical="center" textRotation="90" wrapText="1"/>
    </xf>
    <xf numFmtId="0" fontId="37" fillId="3" borderId="35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56" fillId="17" borderId="4" xfId="0" applyFont="1" applyFill="1" applyBorder="1" applyAlignment="1">
      <alignment horizontal="center" vertical="center" wrapText="1"/>
    </xf>
    <xf numFmtId="0" fontId="56" fillId="17" borderId="5" xfId="0" applyFont="1" applyFill="1" applyBorder="1" applyAlignment="1">
      <alignment horizontal="center" vertical="center" wrapText="1"/>
    </xf>
    <xf numFmtId="0" fontId="56" fillId="17" borderId="7" xfId="0" applyFont="1" applyFill="1" applyBorder="1" applyAlignment="1">
      <alignment horizontal="center" vertical="center" wrapText="1"/>
    </xf>
    <xf numFmtId="0" fontId="56" fillId="17" borderId="1" xfId="0" applyFont="1" applyFill="1" applyBorder="1" applyAlignment="1">
      <alignment horizontal="center" vertical="center" wrapText="1"/>
    </xf>
    <xf numFmtId="0" fontId="56" fillId="17" borderId="17" xfId="0" applyFont="1" applyFill="1" applyBorder="1" applyAlignment="1">
      <alignment horizontal="center" vertical="center" wrapText="1"/>
    </xf>
    <xf numFmtId="0" fontId="56" fillId="17" borderId="18" xfId="0" applyFont="1" applyFill="1" applyBorder="1" applyAlignment="1">
      <alignment horizontal="center" vertical="center" wrapText="1"/>
    </xf>
    <xf numFmtId="0" fontId="35" fillId="19" borderId="6" xfId="0" applyFont="1" applyFill="1" applyBorder="1" applyAlignment="1">
      <alignment horizontal="center" vertical="center" wrapText="1"/>
    </xf>
    <xf numFmtId="0" fontId="35" fillId="19" borderId="33" xfId="0" applyFont="1" applyFill="1" applyBorder="1" applyAlignment="1">
      <alignment horizontal="center" vertical="center" wrapText="1"/>
    </xf>
    <xf numFmtId="0" fontId="35" fillId="19" borderId="8" xfId="0" applyFont="1" applyFill="1" applyBorder="1" applyAlignment="1">
      <alignment horizontal="center" vertical="center" wrapText="1"/>
    </xf>
    <xf numFmtId="0" fontId="35" fillId="19" borderId="19" xfId="0" applyFont="1" applyFill="1" applyBorder="1" applyAlignment="1">
      <alignment horizontal="center" vertical="center" wrapText="1"/>
    </xf>
    <xf numFmtId="0" fontId="34" fillId="19" borderId="34" xfId="0" applyFont="1" applyFill="1" applyBorder="1" applyAlignment="1">
      <alignment horizontal="center" vertical="center" textRotation="90" wrapText="1"/>
    </xf>
    <xf numFmtId="0" fontId="34" fillId="19" borderId="37" xfId="0" applyFont="1" applyFill="1" applyBorder="1" applyAlignment="1">
      <alignment horizontal="center" vertical="center" textRotation="90" wrapText="1"/>
    </xf>
    <xf numFmtId="0" fontId="34" fillId="19" borderId="36" xfId="0" applyFont="1" applyFill="1" applyBorder="1" applyAlignment="1">
      <alignment horizontal="center" vertical="center" textRotation="90" wrapText="1"/>
    </xf>
    <xf numFmtId="0" fontId="34" fillId="19" borderId="35" xfId="0" applyFont="1" applyFill="1" applyBorder="1" applyAlignment="1">
      <alignment horizontal="center" vertical="center" textRotation="90" wrapText="1"/>
    </xf>
    <xf numFmtId="0" fontId="36" fillId="6" borderId="34" xfId="0" applyFont="1" applyFill="1" applyBorder="1" applyAlignment="1">
      <alignment horizontal="center" vertical="center" textRotation="90" wrapText="1"/>
    </xf>
    <xf numFmtId="0" fontId="36" fillId="6" borderId="37" xfId="0" applyFont="1" applyFill="1" applyBorder="1" applyAlignment="1">
      <alignment horizontal="center" vertical="center" textRotation="90" wrapText="1"/>
    </xf>
    <xf numFmtId="0" fontId="36" fillId="6" borderId="36" xfId="0" applyFont="1" applyFill="1" applyBorder="1" applyAlignment="1">
      <alignment horizontal="center" vertical="center" textRotation="90" wrapText="1"/>
    </xf>
    <xf numFmtId="0" fontId="36" fillId="6" borderId="35" xfId="0" applyFont="1" applyFill="1" applyBorder="1" applyAlignment="1">
      <alignment horizontal="center" vertical="center" textRotation="90" wrapText="1"/>
    </xf>
    <xf numFmtId="0" fontId="66" fillId="8" borderId="34" xfId="0" applyFont="1" applyFill="1" applyBorder="1" applyAlignment="1">
      <alignment horizontal="center" vertical="center" textRotation="90" wrapText="1"/>
    </xf>
    <xf numFmtId="0" fontId="66" fillId="8" borderId="36" xfId="0" applyFont="1" applyFill="1" applyBorder="1" applyAlignment="1">
      <alignment horizontal="center" vertical="center" textRotation="90" wrapText="1"/>
    </xf>
    <xf numFmtId="0" fontId="66" fillId="8" borderId="35" xfId="0" applyFont="1" applyFill="1" applyBorder="1" applyAlignment="1">
      <alignment horizontal="center" vertical="center" textRotation="90" wrapText="1"/>
    </xf>
    <xf numFmtId="0" fontId="35" fillId="6" borderId="6" xfId="0" applyFont="1" applyFill="1" applyBorder="1" applyAlignment="1">
      <alignment horizontal="center" vertical="center" wrapText="1"/>
    </xf>
    <xf numFmtId="0" fontId="35" fillId="6" borderId="33" xfId="0" applyFont="1" applyFill="1" applyBorder="1" applyAlignment="1">
      <alignment horizontal="center" vertical="center" wrapText="1"/>
    </xf>
    <xf numFmtId="0" fontId="35" fillId="6" borderId="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5" fillId="8" borderId="6" xfId="0" applyFont="1" applyFill="1" applyBorder="1" applyAlignment="1">
      <alignment horizontal="center" vertical="center" wrapText="1"/>
    </xf>
    <xf numFmtId="0" fontId="35" fillId="8" borderId="8" xfId="0" applyFont="1" applyFill="1" applyBorder="1" applyAlignment="1">
      <alignment horizontal="center" vertical="center" wrapText="1"/>
    </xf>
    <xf numFmtId="0" fontId="35" fillId="8" borderId="19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5" fillId="3" borderId="8" xfId="0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center" vertical="center" wrapText="1"/>
    </xf>
    <xf numFmtId="0" fontId="35" fillId="9" borderId="8" xfId="0" applyFont="1" applyFill="1" applyBorder="1" applyAlignment="1">
      <alignment horizontal="center" vertical="center" wrapText="1"/>
    </xf>
    <xf numFmtId="0" fontId="35" fillId="9" borderId="1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14" borderId="44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90033"/>
      <color rgb="FF1C3D7E"/>
      <color rgb="FFE2C5A8"/>
      <color rgb="FFD6AD84"/>
      <color rgb="FFFFFFE7"/>
      <color rgb="FFFF99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Rouge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on.rilhac@ac-nantes.fr" TargetMode="External"/><Relationship Id="rId1" Type="http://schemas.openxmlformats.org/officeDocument/2006/relationships/hyperlink" Target="mailto:Frederic.Colineaux@ac-nantes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E22"/>
  <sheetViews>
    <sheetView showGridLines="0" tabSelected="1" zoomScale="85" zoomScaleNormal="85" zoomScaleSheetLayoutView="70" workbookViewId="0">
      <selection activeCell="B1" sqref="B1:D2"/>
    </sheetView>
  </sheetViews>
  <sheetFormatPr baseColWidth="10" defaultColWidth="10.87890625" defaultRowHeight="14.35" x14ac:dyDescent="0.5"/>
  <cols>
    <col min="1" max="1" width="4.46875" style="3" customWidth="1"/>
    <col min="2" max="2" width="20" style="3" customWidth="1"/>
    <col min="3" max="3" width="16.29296875" style="120" customWidth="1"/>
    <col min="4" max="4" width="138.87890625" style="3" customWidth="1"/>
    <col min="5" max="5" width="41" style="3" customWidth="1"/>
    <col min="6" max="6" width="6.29296875" style="3" customWidth="1"/>
    <col min="7" max="16384" width="10.87890625" style="3"/>
  </cols>
  <sheetData>
    <row r="1" spans="1:5" ht="25.5" customHeight="1" x14ac:dyDescent="0.5">
      <c r="B1" s="285" t="s">
        <v>127</v>
      </c>
      <c r="C1" s="286"/>
      <c r="D1" s="287"/>
    </row>
    <row r="2" spans="1:5" ht="25.5" customHeight="1" thickBot="1" x14ac:dyDescent="0.55000000000000004">
      <c r="B2" s="288"/>
      <c r="C2" s="289"/>
      <c r="D2" s="290"/>
    </row>
    <row r="3" spans="1:5" ht="8.25" customHeight="1" thickBot="1" x14ac:dyDescent="0.55000000000000004"/>
    <row r="4" spans="1:5" ht="45.75" customHeight="1" thickBot="1" x14ac:dyDescent="0.55000000000000004">
      <c r="B4" s="301" t="s">
        <v>128</v>
      </c>
      <c r="C4" s="302"/>
      <c r="D4" s="303"/>
      <c r="E4" s="116"/>
    </row>
    <row r="5" spans="1:5" ht="16" thickBot="1" x14ac:dyDescent="0.6">
      <c r="B5" s="132"/>
      <c r="C5" s="229" t="s">
        <v>8</v>
      </c>
      <c r="D5" s="230" t="s">
        <v>9</v>
      </c>
      <c r="E5" s="116"/>
    </row>
    <row r="6" spans="1:5" ht="16" thickBot="1" x14ac:dyDescent="0.6">
      <c r="B6" s="132"/>
      <c r="C6" s="217" t="s">
        <v>30</v>
      </c>
      <c r="D6" s="121" t="s">
        <v>33</v>
      </c>
      <c r="E6" s="116"/>
    </row>
    <row r="7" spans="1:5" ht="16" thickBot="1" x14ac:dyDescent="0.6">
      <c r="B7" s="132"/>
      <c r="C7" s="218" t="s">
        <v>31</v>
      </c>
      <c r="D7" s="122" t="s">
        <v>32</v>
      </c>
    </row>
    <row r="8" spans="1:5" ht="18" customHeight="1" x14ac:dyDescent="0.5">
      <c r="B8" s="132"/>
      <c r="C8" s="292" t="s">
        <v>39</v>
      </c>
      <c r="D8" s="293"/>
    </row>
    <row r="9" spans="1:5" ht="37.5" customHeight="1" x14ac:dyDescent="0.5">
      <c r="B9" s="132"/>
      <c r="C9" s="294" t="s">
        <v>134</v>
      </c>
      <c r="D9" s="294"/>
    </row>
    <row r="10" spans="1:5" ht="20.7" customHeight="1" x14ac:dyDescent="0.5">
      <c r="B10" s="132"/>
      <c r="C10" s="294" t="s">
        <v>37</v>
      </c>
      <c r="D10" s="294"/>
    </row>
    <row r="11" spans="1:5" x14ac:dyDescent="0.5">
      <c r="B11" s="132"/>
      <c r="C11" s="294" t="s">
        <v>21</v>
      </c>
      <c r="D11" s="294"/>
    </row>
    <row r="12" spans="1:5" ht="18.45" customHeight="1" x14ac:dyDescent="0.5">
      <c r="B12" s="132"/>
      <c r="C12" s="294" t="s">
        <v>22</v>
      </c>
      <c r="D12" s="294"/>
    </row>
    <row r="13" spans="1:5" x14ac:dyDescent="0.5">
      <c r="B13" s="132"/>
      <c r="C13" s="294" t="s">
        <v>38</v>
      </c>
      <c r="D13" s="294"/>
    </row>
    <row r="14" spans="1:5" ht="18" customHeight="1" x14ac:dyDescent="0.5">
      <c r="B14" s="132"/>
      <c r="C14" s="294" t="s">
        <v>40</v>
      </c>
      <c r="D14" s="294"/>
    </row>
    <row r="15" spans="1:5" x14ac:dyDescent="0.5">
      <c r="A15" s="117"/>
      <c r="B15" s="132"/>
      <c r="C15" s="294" t="s">
        <v>41</v>
      </c>
      <c r="D15" s="294"/>
    </row>
    <row r="16" spans="1:5" ht="15" customHeight="1" x14ac:dyDescent="0.5">
      <c r="A16" s="117"/>
      <c r="B16" s="295" t="s">
        <v>43</v>
      </c>
      <c r="C16" s="296"/>
      <c r="D16" s="297"/>
    </row>
    <row r="17" spans="1:4" ht="36.450000000000003" customHeight="1" thickBot="1" x14ac:dyDescent="0.55000000000000004">
      <c r="A17" s="117"/>
      <c r="B17" s="298" t="s">
        <v>44</v>
      </c>
      <c r="C17" s="299"/>
      <c r="D17" s="300"/>
    </row>
    <row r="18" spans="1:4" ht="3.75" customHeight="1" x14ac:dyDescent="0.5">
      <c r="A18" s="117"/>
    </row>
    <row r="19" spans="1:4" x14ac:dyDescent="0.5">
      <c r="A19" s="117"/>
      <c r="B19" s="131" t="s">
        <v>7</v>
      </c>
      <c r="C19" s="291" t="s">
        <v>45</v>
      </c>
      <c r="D19" s="291"/>
    </row>
    <row r="20" spans="1:4" x14ac:dyDescent="0.5">
      <c r="A20" s="117"/>
      <c r="B20" s="118" t="s">
        <v>35</v>
      </c>
      <c r="C20" s="284" t="s">
        <v>135</v>
      </c>
    </row>
    <row r="21" spans="1:4" x14ac:dyDescent="0.5">
      <c r="A21" s="117"/>
      <c r="B21" s="119"/>
      <c r="C21" s="284" t="s">
        <v>136</v>
      </c>
    </row>
    <row r="22" spans="1:4" x14ac:dyDescent="0.5">
      <c r="A22" s="117"/>
    </row>
  </sheetData>
  <mergeCells count="13">
    <mergeCell ref="B1:D2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B16:D16"/>
    <mergeCell ref="B17:D17"/>
    <mergeCell ref="B4:D4"/>
  </mergeCells>
  <hyperlinks>
    <hyperlink ref="C20" r:id="rId1" xr:uid="{00000000-0004-0000-0000-000000000000}"/>
    <hyperlink ref="C21" r:id="rId2" xr:uid="{00000000-0004-0000-0000-000001000000}"/>
  </hyperlinks>
  <pageMargins left="0.7" right="0.7" top="0.75" bottom="0.75" header="0.3" footer="0.3"/>
  <pageSetup paperSize="9" scale="5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S23"/>
  <sheetViews>
    <sheetView showGridLines="0" zoomScale="70" zoomScaleNormal="70" zoomScaleSheetLayoutView="10" workbookViewId="0">
      <pane xSplit="4" ySplit="5" topLeftCell="E6" activePane="bottomRight" state="frozen"/>
      <selection activeCell="B1" sqref="B1:D2"/>
      <selection pane="topRight" activeCell="B1" sqref="B1:D2"/>
      <selection pane="bottomLeft" activeCell="B1" sqref="B1:D2"/>
      <selection pane="bottomRight" activeCell="A4" sqref="A4:A5"/>
    </sheetView>
  </sheetViews>
  <sheetFormatPr baseColWidth="10" defaultColWidth="10.87890625" defaultRowHeight="14.35" x14ac:dyDescent="0.5"/>
  <cols>
    <col min="1" max="1" width="4.703125" style="116" customWidth="1"/>
    <col min="2" max="2" width="14.703125" style="252" customWidth="1"/>
    <col min="3" max="3" width="11" style="239" customWidth="1"/>
    <col min="4" max="4" width="45.41015625" style="116" customWidth="1"/>
    <col min="5" max="6" width="14.703125" style="3" customWidth="1"/>
    <col min="7" max="7" width="4.703125" style="81" customWidth="1"/>
    <col min="8" max="9" width="14.703125" style="3" customWidth="1"/>
    <col min="10" max="10" width="4.703125" style="71" customWidth="1"/>
    <col min="11" max="12" width="14.703125" style="3" customWidth="1"/>
    <col min="13" max="13" width="4.703125" style="71" customWidth="1"/>
    <col min="14" max="15" width="14.703125" style="3" customWidth="1"/>
    <col min="16" max="16" width="4.703125" style="71" customWidth="1"/>
    <col min="17" max="18" width="14.703125" style="3" customWidth="1"/>
    <col min="19" max="19" width="4.703125" style="71" customWidth="1"/>
    <col min="20" max="16384" width="10.87890625" style="3"/>
  </cols>
  <sheetData>
    <row r="1" spans="1:19" s="1" customFormat="1" ht="31.5" customHeight="1" x14ac:dyDescent="0.8">
      <c r="A1" s="310" t="s">
        <v>129</v>
      </c>
      <c r="B1" s="311"/>
      <c r="C1" s="311"/>
      <c r="D1" s="312"/>
      <c r="E1" s="306" t="s">
        <v>58</v>
      </c>
      <c r="F1" s="304" t="s">
        <v>59</v>
      </c>
      <c r="G1" s="81"/>
      <c r="H1" s="308" t="s">
        <v>25</v>
      </c>
      <c r="I1" s="304" t="s">
        <v>23</v>
      </c>
      <c r="J1" s="71"/>
      <c r="K1" s="308" t="s">
        <v>24</v>
      </c>
      <c r="L1" s="304" t="s">
        <v>26</v>
      </c>
      <c r="M1" s="71"/>
      <c r="N1" s="308" t="s">
        <v>27</v>
      </c>
      <c r="O1" s="304" t="s">
        <v>28</v>
      </c>
      <c r="P1" s="71"/>
      <c r="S1" s="71"/>
    </row>
    <row r="2" spans="1:19" ht="31.5" customHeight="1" thickBot="1" x14ac:dyDescent="0.55000000000000004">
      <c r="A2" s="313"/>
      <c r="B2" s="314"/>
      <c r="C2" s="314"/>
      <c r="D2" s="315"/>
      <c r="E2" s="307"/>
      <c r="F2" s="305"/>
      <c r="H2" s="309"/>
      <c r="I2" s="305"/>
      <c r="K2" s="309"/>
      <c r="L2" s="305"/>
      <c r="N2" s="309"/>
      <c r="O2" s="305"/>
    </row>
    <row r="3" spans="1:19" s="109" customFormat="1" ht="55.5" customHeight="1" thickBot="1" x14ac:dyDescent="0.55000000000000004">
      <c r="A3" s="346" t="s">
        <v>125</v>
      </c>
      <c r="B3" s="347"/>
      <c r="C3" s="347"/>
      <c r="D3" s="348"/>
      <c r="E3" s="343" t="s">
        <v>165</v>
      </c>
      <c r="F3" s="344"/>
      <c r="G3" s="345"/>
      <c r="H3" s="333" t="s">
        <v>165</v>
      </c>
      <c r="I3" s="334"/>
      <c r="J3" s="335"/>
      <c r="K3" s="336" t="s">
        <v>165</v>
      </c>
      <c r="L3" s="337"/>
      <c r="M3" s="338"/>
      <c r="N3" s="355" t="s">
        <v>165</v>
      </c>
      <c r="O3" s="356"/>
      <c r="P3" s="357"/>
      <c r="Q3" s="358" t="s">
        <v>165</v>
      </c>
      <c r="R3" s="359"/>
      <c r="S3" s="360"/>
    </row>
    <row r="4" spans="1:19" s="58" customFormat="1" ht="14.25" customHeight="1" x14ac:dyDescent="0.5">
      <c r="A4" s="339" t="s">
        <v>0</v>
      </c>
      <c r="B4" s="341" t="s">
        <v>10</v>
      </c>
      <c r="C4" s="353" t="s">
        <v>1</v>
      </c>
      <c r="D4" s="354"/>
      <c r="E4" s="319" t="s">
        <v>11</v>
      </c>
      <c r="F4" s="320"/>
      <c r="G4" s="323" t="s">
        <v>2</v>
      </c>
      <c r="H4" s="325" t="s">
        <v>12</v>
      </c>
      <c r="I4" s="326"/>
      <c r="J4" s="323" t="s">
        <v>2</v>
      </c>
      <c r="K4" s="329" t="s">
        <v>14</v>
      </c>
      <c r="L4" s="330"/>
      <c r="M4" s="323" t="s">
        <v>2</v>
      </c>
      <c r="N4" s="349" t="s">
        <v>65</v>
      </c>
      <c r="O4" s="350"/>
      <c r="P4" s="323" t="s">
        <v>2</v>
      </c>
      <c r="Q4" s="361" t="s">
        <v>15</v>
      </c>
      <c r="R4" s="362"/>
      <c r="S4" s="365" t="s">
        <v>2</v>
      </c>
    </row>
    <row r="5" spans="1:19" s="58" customFormat="1" ht="86.25" customHeight="1" thickBot="1" x14ac:dyDescent="0.55000000000000004">
      <c r="A5" s="340"/>
      <c r="B5" s="342"/>
      <c r="C5" s="192" t="s">
        <v>3</v>
      </c>
      <c r="D5" s="57" t="s">
        <v>62</v>
      </c>
      <c r="E5" s="321"/>
      <c r="F5" s="322"/>
      <c r="G5" s="324"/>
      <c r="H5" s="327"/>
      <c r="I5" s="328"/>
      <c r="J5" s="324"/>
      <c r="K5" s="331"/>
      <c r="L5" s="332"/>
      <c r="M5" s="324"/>
      <c r="N5" s="351"/>
      <c r="O5" s="352"/>
      <c r="P5" s="324"/>
      <c r="Q5" s="363"/>
      <c r="R5" s="364"/>
      <c r="S5" s="366"/>
    </row>
    <row r="6" spans="1:19" s="145" customFormat="1" ht="82.2" customHeight="1" x14ac:dyDescent="0.5">
      <c r="A6" s="133"/>
      <c r="B6" s="231"/>
      <c r="C6" s="231"/>
      <c r="D6" s="163"/>
      <c r="E6" s="254"/>
      <c r="F6" s="255"/>
      <c r="G6" s="91"/>
      <c r="H6" s="137"/>
      <c r="I6" s="138"/>
      <c r="J6" s="78"/>
      <c r="K6" s="139"/>
      <c r="L6" s="140"/>
      <c r="M6" s="78"/>
      <c r="N6" s="141"/>
      <c r="O6" s="142"/>
      <c r="P6" s="78"/>
      <c r="Q6" s="143"/>
      <c r="R6" s="144"/>
      <c r="S6" s="78"/>
    </row>
    <row r="7" spans="1:19" s="145" customFormat="1" ht="82.2" customHeight="1" x14ac:dyDescent="0.5">
      <c r="A7" s="134"/>
      <c r="B7" s="232"/>
      <c r="C7" s="232"/>
      <c r="D7" s="164"/>
      <c r="E7" s="256"/>
      <c r="F7" s="257"/>
      <c r="G7" s="92"/>
      <c r="H7" s="146"/>
      <c r="I7" s="147"/>
      <c r="J7" s="79"/>
      <c r="K7" s="148"/>
      <c r="L7" s="149"/>
      <c r="M7" s="79"/>
      <c r="N7" s="150"/>
      <c r="O7" s="151"/>
      <c r="P7" s="79"/>
      <c r="Q7" s="152"/>
      <c r="R7" s="153"/>
      <c r="S7" s="79"/>
    </row>
    <row r="8" spans="1:19" s="145" customFormat="1" ht="82.2" customHeight="1" x14ac:dyDescent="0.5">
      <c r="A8" s="135"/>
      <c r="B8" s="233"/>
      <c r="C8" s="232"/>
      <c r="D8" s="165"/>
      <c r="E8" s="256"/>
      <c r="F8" s="257"/>
      <c r="G8" s="92"/>
      <c r="H8" s="146"/>
      <c r="I8" s="147"/>
      <c r="J8" s="79"/>
      <c r="K8" s="148"/>
      <c r="L8" s="149"/>
      <c r="M8" s="79"/>
      <c r="N8" s="150"/>
      <c r="O8" s="151"/>
      <c r="P8" s="79"/>
      <c r="Q8" s="152"/>
      <c r="R8" s="153"/>
      <c r="S8" s="79"/>
    </row>
    <row r="9" spans="1:19" s="145" customFormat="1" ht="82.2" customHeight="1" x14ac:dyDescent="0.5">
      <c r="A9" s="135"/>
      <c r="B9" s="233"/>
      <c r="C9" s="232"/>
      <c r="D9" s="165"/>
      <c r="E9" s="256"/>
      <c r="F9" s="257"/>
      <c r="G9" s="92"/>
      <c r="H9" s="146"/>
      <c r="I9" s="147"/>
      <c r="J9" s="79"/>
      <c r="K9" s="148"/>
      <c r="L9" s="149"/>
      <c r="M9" s="79"/>
      <c r="N9" s="150"/>
      <c r="O9" s="151"/>
      <c r="P9" s="79"/>
      <c r="Q9" s="152"/>
      <c r="R9" s="153"/>
      <c r="S9" s="79"/>
    </row>
    <row r="10" spans="1:19" s="145" customFormat="1" ht="82.2" customHeight="1" x14ac:dyDescent="0.5">
      <c r="A10" s="135"/>
      <c r="B10" s="234"/>
      <c r="C10" s="232"/>
      <c r="D10" s="165"/>
      <c r="E10" s="256"/>
      <c r="F10" s="257"/>
      <c r="G10" s="92"/>
      <c r="H10" s="146"/>
      <c r="I10" s="147"/>
      <c r="J10" s="79"/>
      <c r="K10" s="148"/>
      <c r="L10" s="149"/>
      <c r="M10" s="79"/>
      <c r="N10" s="150"/>
      <c r="O10" s="151"/>
      <c r="P10" s="79"/>
      <c r="Q10" s="152"/>
      <c r="R10" s="153"/>
      <c r="S10" s="79"/>
    </row>
    <row r="11" spans="1:19" s="145" customFormat="1" ht="82.2" customHeight="1" x14ac:dyDescent="0.5">
      <c r="A11" s="135"/>
      <c r="B11" s="234"/>
      <c r="C11" s="232"/>
      <c r="D11" s="165"/>
      <c r="E11" s="256"/>
      <c r="F11" s="257"/>
      <c r="G11" s="92"/>
      <c r="H11" s="146"/>
      <c r="I11" s="147"/>
      <c r="J11" s="79"/>
      <c r="K11" s="148"/>
      <c r="L11" s="149"/>
      <c r="M11" s="79"/>
      <c r="N11" s="150"/>
      <c r="O11" s="151"/>
      <c r="P11" s="79"/>
      <c r="Q11" s="152"/>
      <c r="R11" s="153"/>
      <c r="S11" s="79"/>
    </row>
    <row r="12" spans="1:19" s="145" customFormat="1" ht="82.2" customHeight="1" x14ac:dyDescent="0.5">
      <c r="A12" s="135"/>
      <c r="B12" s="234"/>
      <c r="C12" s="232"/>
      <c r="D12" s="165"/>
      <c r="E12" s="256"/>
      <c r="F12" s="257"/>
      <c r="G12" s="92"/>
      <c r="H12" s="146"/>
      <c r="I12" s="147"/>
      <c r="J12" s="79"/>
      <c r="K12" s="148"/>
      <c r="L12" s="149"/>
      <c r="M12" s="79"/>
      <c r="N12" s="150"/>
      <c r="O12" s="151"/>
      <c r="P12" s="79"/>
      <c r="Q12" s="152"/>
      <c r="R12" s="153"/>
      <c r="S12" s="79"/>
    </row>
    <row r="13" spans="1:19" s="145" customFormat="1" ht="82.2" customHeight="1" x14ac:dyDescent="0.5">
      <c r="A13" s="135"/>
      <c r="B13" s="234"/>
      <c r="C13" s="232"/>
      <c r="D13" s="165"/>
      <c r="E13" s="256"/>
      <c r="F13" s="257"/>
      <c r="G13" s="92"/>
      <c r="H13" s="146"/>
      <c r="I13" s="147"/>
      <c r="J13" s="79"/>
      <c r="K13" s="148"/>
      <c r="L13" s="149"/>
      <c r="M13" s="79"/>
      <c r="N13" s="150"/>
      <c r="O13" s="151"/>
      <c r="P13" s="79"/>
      <c r="Q13" s="152"/>
      <c r="R13" s="153"/>
      <c r="S13" s="79"/>
    </row>
    <row r="14" spans="1:19" s="145" customFormat="1" ht="82.2" customHeight="1" x14ac:dyDescent="0.5">
      <c r="A14" s="135"/>
      <c r="B14" s="234"/>
      <c r="C14" s="232"/>
      <c r="D14" s="165"/>
      <c r="E14" s="256"/>
      <c r="F14" s="257"/>
      <c r="G14" s="92"/>
      <c r="H14" s="146"/>
      <c r="I14" s="147"/>
      <c r="J14" s="79"/>
      <c r="K14" s="148"/>
      <c r="L14" s="149"/>
      <c r="M14" s="79"/>
      <c r="N14" s="150"/>
      <c r="O14" s="151"/>
      <c r="P14" s="79"/>
      <c r="Q14" s="152"/>
      <c r="R14" s="153"/>
      <c r="S14" s="79"/>
    </row>
    <row r="15" spans="1:19" s="145" customFormat="1" ht="82.2" customHeight="1" x14ac:dyDescent="0.5">
      <c r="A15" s="135"/>
      <c r="B15" s="234"/>
      <c r="C15" s="232"/>
      <c r="D15" s="165"/>
      <c r="E15" s="256"/>
      <c r="F15" s="257"/>
      <c r="G15" s="92"/>
      <c r="H15" s="146"/>
      <c r="I15" s="147"/>
      <c r="J15" s="79"/>
      <c r="K15" s="148"/>
      <c r="L15" s="149"/>
      <c r="M15" s="79"/>
      <c r="N15" s="150"/>
      <c r="O15" s="151"/>
      <c r="P15" s="79"/>
      <c r="Q15" s="152"/>
      <c r="R15" s="153"/>
      <c r="S15" s="79"/>
    </row>
    <row r="16" spans="1:19" s="145" customFormat="1" ht="82.2" customHeight="1" x14ac:dyDescent="0.5">
      <c r="A16" s="135"/>
      <c r="B16" s="234"/>
      <c r="C16" s="232"/>
      <c r="D16" s="165"/>
      <c r="E16" s="256"/>
      <c r="F16" s="257"/>
      <c r="G16" s="92"/>
      <c r="H16" s="146"/>
      <c r="I16" s="147"/>
      <c r="J16" s="79"/>
      <c r="K16" s="148"/>
      <c r="L16" s="149"/>
      <c r="M16" s="79"/>
      <c r="N16" s="150"/>
      <c r="O16" s="151"/>
      <c r="P16" s="79"/>
      <c r="Q16" s="152"/>
      <c r="R16" s="153"/>
      <c r="S16" s="79"/>
    </row>
    <row r="17" spans="1:19" s="145" customFormat="1" ht="82.2" customHeight="1" thickBot="1" x14ac:dyDescent="0.55000000000000004">
      <c r="A17" s="136"/>
      <c r="B17" s="249"/>
      <c r="C17" s="237"/>
      <c r="D17" s="166"/>
      <c r="E17" s="258"/>
      <c r="F17" s="259"/>
      <c r="G17" s="93"/>
      <c r="H17" s="154"/>
      <c r="I17" s="155"/>
      <c r="J17" s="80"/>
      <c r="K17" s="156"/>
      <c r="L17" s="157"/>
      <c r="M17" s="80"/>
      <c r="N17" s="158"/>
      <c r="O17" s="159"/>
      <c r="P17" s="80"/>
      <c r="Q17" s="160"/>
      <c r="R17" s="161"/>
      <c r="S17" s="80"/>
    </row>
    <row r="18" spans="1:19" s="69" customFormat="1" ht="70.95" customHeight="1" thickBot="1" x14ac:dyDescent="0.65">
      <c r="A18" s="162"/>
      <c r="B18" s="238"/>
      <c r="C18" s="238"/>
      <c r="D18" s="70" t="s">
        <v>16</v>
      </c>
      <c r="E18" s="260">
        <f>COUNTA((E6:F17))</f>
        <v>0</v>
      </c>
      <c r="F18" s="162"/>
      <c r="G18" s="81"/>
      <c r="H18" s="110">
        <f>COUNTA((H6:I17))</f>
        <v>0</v>
      </c>
      <c r="I18" s="71"/>
      <c r="J18" s="71"/>
      <c r="K18" s="111">
        <f>COUNTA((K6:L17))</f>
        <v>0</v>
      </c>
      <c r="L18" s="71"/>
      <c r="M18" s="71"/>
      <c r="N18" s="112">
        <f>COUNTA((N6:O17))</f>
        <v>0</v>
      </c>
      <c r="O18" s="71"/>
      <c r="P18" s="71"/>
      <c r="Q18" s="113">
        <f>COUNTA((Q6:R17))</f>
        <v>0</v>
      </c>
      <c r="R18" s="71"/>
      <c r="S18" s="71"/>
    </row>
    <row r="19" spans="1:19" s="69" customFormat="1" ht="15" customHeight="1" x14ac:dyDescent="0.6">
      <c r="A19" s="162"/>
      <c r="B19" s="238"/>
      <c r="C19" s="238"/>
      <c r="D19" s="316" t="s">
        <v>34</v>
      </c>
      <c r="E19" s="114" t="s">
        <v>17</v>
      </c>
      <c r="F19" s="114" t="s">
        <v>18</v>
      </c>
      <c r="G19" s="81"/>
      <c r="H19" s="114" t="s">
        <v>17</v>
      </c>
      <c r="I19" s="114" t="s">
        <v>18</v>
      </c>
      <c r="J19" s="71"/>
      <c r="K19" s="114" t="s">
        <v>17</v>
      </c>
      <c r="L19" s="114" t="s">
        <v>18</v>
      </c>
      <c r="M19" s="71"/>
      <c r="N19" s="114" t="s">
        <v>17</v>
      </c>
      <c r="O19" s="114" t="s">
        <v>18</v>
      </c>
      <c r="P19" s="71"/>
      <c r="Q19" s="114" t="s">
        <v>17</v>
      </c>
      <c r="R19" s="114" t="s">
        <v>18</v>
      </c>
      <c r="S19" s="71"/>
    </row>
    <row r="20" spans="1:19" s="69" customFormat="1" ht="42" customHeight="1" thickBot="1" x14ac:dyDescent="0.65">
      <c r="A20" s="162"/>
      <c r="B20" s="238"/>
      <c r="C20" s="238"/>
      <c r="D20" s="317"/>
      <c r="E20" s="72">
        <f>COUNTIF(G6:G17,"ED")</f>
        <v>0</v>
      </c>
      <c r="F20" s="72">
        <f>COUNTIF(G6:G17,"EF")</f>
        <v>0</v>
      </c>
      <c r="G20" s="81"/>
      <c r="H20" s="73">
        <f>COUNTIF(J6:J17,"ED")</f>
        <v>0</v>
      </c>
      <c r="I20" s="73">
        <f>COUNTIF(J6:J17,"EF")</f>
        <v>0</v>
      </c>
      <c r="J20" s="71"/>
      <c r="K20" s="74">
        <f>COUNTIF(M6:M17,"ED")</f>
        <v>0</v>
      </c>
      <c r="L20" s="74">
        <f>COUNTIF(M6:M17,"EF")</f>
        <v>0</v>
      </c>
      <c r="M20" s="71"/>
      <c r="N20" s="75">
        <f>COUNTIF(P6:P17,"ED")</f>
        <v>0</v>
      </c>
      <c r="O20" s="75">
        <f>COUNTIF(P6:P17,"EF")</f>
        <v>0</v>
      </c>
      <c r="P20" s="71"/>
      <c r="Q20" s="76">
        <f>COUNTIF(S6:S17,"ED")</f>
        <v>0</v>
      </c>
      <c r="R20" s="76">
        <f>COUNTIF(S6:S17,"EF")</f>
        <v>0</v>
      </c>
      <c r="S20" s="71"/>
    </row>
    <row r="21" spans="1:19" s="69" customFormat="1" ht="31.35" x14ac:dyDescent="0.6">
      <c r="A21" s="162"/>
      <c r="B21" s="238"/>
      <c r="C21" s="238"/>
      <c r="D21" s="317"/>
      <c r="E21" s="114" t="s">
        <v>19</v>
      </c>
      <c r="F21" s="115" t="s">
        <v>20</v>
      </c>
      <c r="G21" s="81"/>
      <c r="H21" s="114" t="s">
        <v>19</v>
      </c>
      <c r="I21" s="115" t="s">
        <v>20</v>
      </c>
      <c r="J21" s="71"/>
      <c r="K21" s="114" t="s">
        <v>19</v>
      </c>
      <c r="L21" s="115" t="s">
        <v>20</v>
      </c>
      <c r="M21" s="71"/>
      <c r="N21" s="114" t="s">
        <v>19</v>
      </c>
      <c r="O21" s="115" t="s">
        <v>20</v>
      </c>
      <c r="P21" s="71"/>
      <c r="Q21" s="114" t="s">
        <v>19</v>
      </c>
      <c r="R21" s="115" t="s">
        <v>20</v>
      </c>
      <c r="S21" s="71"/>
    </row>
    <row r="22" spans="1:19" s="69" customFormat="1" ht="37.200000000000003" customHeight="1" thickBot="1" x14ac:dyDescent="0.65">
      <c r="A22" s="162"/>
      <c r="B22" s="238"/>
      <c r="C22" s="238"/>
      <c r="D22" s="318"/>
      <c r="E22" s="72">
        <f>COUNTIF(G6:G17,"ES")</f>
        <v>0</v>
      </c>
      <c r="F22" s="72">
        <f>COUNTIF(G6:G17,"auto-évaluation")</f>
        <v>0</v>
      </c>
      <c r="G22" s="81"/>
      <c r="H22" s="73">
        <f>COUNTIF(J6:J17,"ES")</f>
        <v>0</v>
      </c>
      <c r="I22" s="73">
        <f>COUNTIF(J6:J17,"auto-évaluation")</f>
        <v>0</v>
      </c>
      <c r="J22" s="71"/>
      <c r="K22" s="74">
        <f>COUNTIF(M6:M17,"ES")</f>
        <v>0</v>
      </c>
      <c r="L22" s="74">
        <f>COUNTIF(M6:M17,"auto-évaluation")</f>
        <v>0</v>
      </c>
      <c r="M22" s="71"/>
      <c r="N22" s="75">
        <f>COUNTIF(P6:P17,"ES")</f>
        <v>0</v>
      </c>
      <c r="O22" s="75">
        <f>COUNTIF(P6:P17,"auto-évaluation")</f>
        <v>0</v>
      </c>
      <c r="P22" s="71"/>
      <c r="Q22" s="77">
        <f>COUNTIF(S6:S17,"ES")</f>
        <v>0</v>
      </c>
      <c r="R22" s="77">
        <f>COUNTIF(S6:S17,"auto-évaluation")</f>
        <v>0</v>
      </c>
      <c r="S22" s="162"/>
    </row>
    <row r="23" spans="1:19" s="69" customFormat="1" ht="18" x14ac:dyDescent="0.6">
      <c r="A23" s="68"/>
      <c r="B23" s="250"/>
      <c r="C23" s="251"/>
      <c r="D23" s="68"/>
      <c r="G23" s="81"/>
      <c r="J23" s="71"/>
      <c r="M23" s="71"/>
      <c r="P23" s="71"/>
      <c r="S23" s="71"/>
    </row>
  </sheetData>
  <sheetProtection formatCells="0" formatColumns="0" formatRows="0"/>
  <mergeCells count="29">
    <mergeCell ref="N4:O5"/>
    <mergeCell ref="P4:P5"/>
    <mergeCell ref="C4:D4"/>
    <mergeCell ref="N3:P3"/>
    <mergeCell ref="Q3:S3"/>
    <mergeCell ref="Q4:R5"/>
    <mergeCell ref="S4:S5"/>
    <mergeCell ref="M4:M5"/>
    <mergeCell ref="A1:D2"/>
    <mergeCell ref="F1:F2"/>
    <mergeCell ref="I1:I2"/>
    <mergeCell ref="L1:L2"/>
    <mergeCell ref="D19:D22"/>
    <mergeCell ref="E4:F5"/>
    <mergeCell ref="G4:G5"/>
    <mergeCell ref="H4:I5"/>
    <mergeCell ref="J4:J5"/>
    <mergeCell ref="K4:L5"/>
    <mergeCell ref="H3:J3"/>
    <mergeCell ref="K3:M3"/>
    <mergeCell ref="A4:A5"/>
    <mergeCell ref="B4:B5"/>
    <mergeCell ref="E3:G3"/>
    <mergeCell ref="A3:D3"/>
    <mergeCell ref="O1:O2"/>
    <mergeCell ref="E1:E2"/>
    <mergeCell ref="H1:H2"/>
    <mergeCell ref="K1:K2"/>
    <mergeCell ref="N1:N2"/>
  </mergeCells>
  <dataValidations count="9">
    <dataValidation allowBlank="1" showInputMessage="1" promptTitle=" " sqref="D6:D17" xr:uid="{00000000-0002-0000-0100-000000000000}"/>
    <dataValidation type="list" allowBlank="1" showInputMessage="1" promptTitle=" " sqref="N6:O17" xr:uid="{00000000-0002-0000-0100-000001000000}">
      <formula1>communiquer</formula1>
    </dataValidation>
    <dataValidation type="list" allowBlank="1" showInputMessage="1" promptTitle=" " sqref="H6:I17" xr:uid="{00000000-0002-0000-0100-000002000000}">
      <formula1>concevoir</formula1>
    </dataValidation>
    <dataValidation type="list" allowBlank="1" showInputMessage="1" promptTitle=" " sqref="K6:L17" xr:uid="{00000000-0002-0000-0100-000003000000}">
      <formula1>apprendre</formula1>
    </dataValidation>
    <dataValidation type="list" allowBlank="1" showInputMessage="1" promptTitle=" " sqref="Q6:R17" xr:uid="{00000000-0002-0000-0100-000004000000}">
      <formula1>comportement</formula1>
    </dataValidation>
    <dataValidation type="list" allowBlank="1" showInputMessage="1" promptTitle=" " sqref="C6:C17" xr:uid="{00000000-0002-0000-0100-000005000000}">
      <formula1>activite</formula1>
    </dataValidation>
    <dataValidation type="list" allowBlank="1" showInputMessage="1" promptTitle=" " sqref="E6:F17" xr:uid="{00000000-0002-0000-0100-000006000000}">
      <formula1>demarche</formula1>
    </dataValidation>
    <dataValidation type="list" allowBlank="1" showInputMessage="1" promptTitle=" " sqref="G6:G17 J6:J17 M6:M17 P6:P17 S6:S17" xr:uid="{00000000-0002-0000-0100-000007000000}">
      <formula1>evaluation</formula1>
    </dataValidation>
    <dataValidation type="list" allowBlank="1" showInputMessage="1" showErrorMessage="1" sqref="B6:B17" xr:uid="{00000000-0002-0000-0100-000008000000}">
      <formula1>vivant2</formula1>
    </dataValidation>
  </dataValidations>
  <pageMargins left="0.7" right="0.7" top="0.75" bottom="0.75" header="0.3" footer="0.3"/>
  <pageSetup paperSize="8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S23"/>
  <sheetViews>
    <sheetView showGridLines="0" zoomScale="70" zoomScaleNormal="70" zoomScaleSheetLayoutView="10" workbookViewId="0">
      <pane xSplit="4" ySplit="5" topLeftCell="E6" activePane="bottomRight" state="frozen"/>
      <selection activeCell="B1" sqref="B1:D2"/>
      <selection pane="topRight" activeCell="B1" sqref="B1:D2"/>
      <selection pane="bottomLeft" activeCell="B1" sqref="B1:D2"/>
      <selection pane="bottomRight" activeCell="A4" sqref="A4:A5"/>
    </sheetView>
  </sheetViews>
  <sheetFormatPr baseColWidth="10" defaultColWidth="10.87890625" defaultRowHeight="18" x14ac:dyDescent="0.5"/>
  <cols>
    <col min="1" max="1" width="4.703125" style="116" customWidth="1"/>
    <col min="2" max="2" width="14.703125" style="239" customWidth="1"/>
    <col min="3" max="3" width="11" style="239" customWidth="1"/>
    <col min="4" max="4" width="45.41015625" style="116" customWidth="1"/>
    <col min="5" max="6" width="14.703125" style="3" customWidth="1"/>
    <col min="7" max="7" width="4.703125" style="71" customWidth="1"/>
    <col min="8" max="9" width="14.703125" style="3" customWidth="1"/>
    <col min="10" max="10" width="4.703125" style="71" customWidth="1"/>
    <col min="11" max="12" width="14.703125" style="3" customWidth="1"/>
    <col min="13" max="13" width="4.703125" style="71" customWidth="1"/>
    <col min="14" max="15" width="14.703125" style="3" customWidth="1"/>
    <col min="16" max="16" width="4.703125" style="71" customWidth="1"/>
    <col min="17" max="18" width="14.703125" style="3" customWidth="1"/>
    <col min="19" max="19" width="4.703125" style="71" customWidth="1"/>
    <col min="20" max="16384" width="10.87890625" style="3"/>
  </cols>
  <sheetData>
    <row r="1" spans="1:19" s="1" customFormat="1" ht="31.5" customHeight="1" x14ac:dyDescent="0.8">
      <c r="A1" s="369" t="s">
        <v>130</v>
      </c>
      <c r="B1" s="370"/>
      <c r="C1" s="370"/>
      <c r="D1" s="371"/>
      <c r="E1" s="306" t="s">
        <v>58</v>
      </c>
      <c r="F1" s="304" t="s">
        <v>59</v>
      </c>
      <c r="G1" s="81"/>
      <c r="H1" s="308" t="s">
        <v>25</v>
      </c>
      <c r="I1" s="304" t="s">
        <v>23</v>
      </c>
      <c r="J1" s="71"/>
      <c r="K1" s="308" t="s">
        <v>24</v>
      </c>
      <c r="L1" s="304" t="s">
        <v>26</v>
      </c>
      <c r="M1" s="71"/>
      <c r="N1" s="308" t="s">
        <v>27</v>
      </c>
      <c r="O1" s="304" t="s">
        <v>28</v>
      </c>
      <c r="P1" s="71"/>
      <c r="S1" s="71"/>
    </row>
    <row r="2" spans="1:19" ht="31.5" customHeight="1" thickBot="1" x14ac:dyDescent="0.55000000000000004">
      <c r="A2" s="372"/>
      <c r="B2" s="373"/>
      <c r="C2" s="373"/>
      <c r="D2" s="374"/>
      <c r="E2" s="307"/>
      <c r="F2" s="305"/>
      <c r="H2" s="309"/>
      <c r="I2" s="305"/>
      <c r="K2" s="309"/>
      <c r="L2" s="305"/>
      <c r="N2" s="309"/>
      <c r="O2" s="305"/>
    </row>
    <row r="3" spans="1:19" s="109" customFormat="1" ht="55.5" customHeight="1" thickBot="1" x14ac:dyDescent="0.55000000000000004">
      <c r="A3" s="378" t="s">
        <v>126</v>
      </c>
      <c r="B3" s="379"/>
      <c r="C3" s="379"/>
      <c r="D3" s="380"/>
      <c r="E3" s="343" t="s">
        <v>165</v>
      </c>
      <c r="F3" s="344"/>
      <c r="G3" s="345"/>
      <c r="H3" s="333" t="s">
        <v>165</v>
      </c>
      <c r="I3" s="334"/>
      <c r="J3" s="335"/>
      <c r="K3" s="336" t="s">
        <v>165</v>
      </c>
      <c r="L3" s="337"/>
      <c r="M3" s="338"/>
      <c r="N3" s="355" t="s">
        <v>165</v>
      </c>
      <c r="O3" s="356"/>
      <c r="P3" s="357"/>
      <c r="Q3" s="358" t="s">
        <v>165</v>
      </c>
      <c r="R3" s="359"/>
      <c r="S3" s="360"/>
    </row>
    <row r="4" spans="1:19" s="58" customFormat="1" ht="14.25" customHeight="1" x14ac:dyDescent="0.5">
      <c r="A4" s="381" t="s">
        <v>0</v>
      </c>
      <c r="B4" s="341" t="s">
        <v>10</v>
      </c>
      <c r="C4" s="367" t="s">
        <v>1</v>
      </c>
      <c r="D4" s="368"/>
      <c r="E4" s="319" t="s">
        <v>11</v>
      </c>
      <c r="F4" s="320"/>
      <c r="G4" s="323" t="s">
        <v>2</v>
      </c>
      <c r="H4" s="325" t="s">
        <v>12</v>
      </c>
      <c r="I4" s="326"/>
      <c r="J4" s="323" t="s">
        <v>2</v>
      </c>
      <c r="K4" s="329" t="s">
        <v>14</v>
      </c>
      <c r="L4" s="330"/>
      <c r="M4" s="323" t="s">
        <v>2</v>
      </c>
      <c r="N4" s="349" t="s">
        <v>65</v>
      </c>
      <c r="O4" s="350"/>
      <c r="P4" s="323" t="s">
        <v>2</v>
      </c>
      <c r="Q4" s="361" t="s">
        <v>15</v>
      </c>
      <c r="R4" s="362"/>
      <c r="S4" s="365" t="s">
        <v>2</v>
      </c>
    </row>
    <row r="5" spans="1:19" s="58" customFormat="1" ht="86.25" customHeight="1" thickBot="1" x14ac:dyDescent="0.55000000000000004">
      <c r="A5" s="382"/>
      <c r="B5" s="342"/>
      <c r="C5" s="192" t="s">
        <v>3</v>
      </c>
      <c r="D5" s="57" t="s">
        <v>62</v>
      </c>
      <c r="E5" s="321"/>
      <c r="F5" s="322"/>
      <c r="G5" s="324"/>
      <c r="H5" s="327"/>
      <c r="I5" s="328"/>
      <c r="J5" s="324"/>
      <c r="K5" s="331"/>
      <c r="L5" s="332"/>
      <c r="M5" s="324"/>
      <c r="N5" s="351"/>
      <c r="O5" s="352"/>
      <c r="P5" s="324"/>
      <c r="Q5" s="363"/>
      <c r="R5" s="364"/>
      <c r="S5" s="366"/>
    </row>
    <row r="6" spans="1:19" s="145" customFormat="1" ht="82.2" customHeight="1" x14ac:dyDescent="0.5">
      <c r="A6" s="133"/>
      <c r="B6" s="231"/>
      <c r="C6" s="231"/>
      <c r="D6" s="163"/>
      <c r="E6" s="254"/>
      <c r="F6" s="255"/>
      <c r="G6" s="91"/>
      <c r="H6" s="137"/>
      <c r="I6" s="138"/>
      <c r="J6" s="78"/>
      <c r="K6" s="139"/>
      <c r="L6" s="140"/>
      <c r="M6" s="78"/>
      <c r="N6" s="141"/>
      <c r="O6" s="142"/>
      <c r="P6" s="78"/>
      <c r="Q6" s="143"/>
      <c r="R6" s="144"/>
      <c r="S6" s="78"/>
    </row>
    <row r="7" spans="1:19" s="145" customFormat="1" ht="82.2" customHeight="1" x14ac:dyDescent="0.5">
      <c r="A7" s="134"/>
      <c r="B7" s="232"/>
      <c r="C7" s="232"/>
      <c r="D7" s="164"/>
      <c r="E7" s="256"/>
      <c r="F7" s="257"/>
      <c r="G7" s="92"/>
      <c r="H7" s="146"/>
      <c r="I7" s="147"/>
      <c r="J7" s="79"/>
      <c r="K7" s="148"/>
      <c r="L7" s="149"/>
      <c r="M7" s="79"/>
      <c r="N7" s="150"/>
      <c r="O7" s="151"/>
      <c r="P7" s="79"/>
      <c r="Q7" s="152"/>
      <c r="R7" s="153"/>
      <c r="S7" s="79"/>
    </row>
    <row r="8" spans="1:19" s="145" customFormat="1" ht="82.2" customHeight="1" x14ac:dyDescent="0.5">
      <c r="A8" s="135"/>
      <c r="B8" s="233"/>
      <c r="C8" s="232"/>
      <c r="D8" s="165"/>
      <c r="E8" s="256"/>
      <c r="F8" s="257"/>
      <c r="G8" s="92"/>
      <c r="H8" s="146"/>
      <c r="I8" s="147"/>
      <c r="J8" s="79"/>
      <c r="K8" s="148"/>
      <c r="L8" s="149"/>
      <c r="M8" s="79"/>
      <c r="N8" s="150"/>
      <c r="O8" s="151"/>
      <c r="P8" s="79"/>
      <c r="Q8" s="152"/>
      <c r="R8" s="153"/>
      <c r="S8" s="79"/>
    </row>
    <row r="9" spans="1:19" s="145" customFormat="1" ht="82.2" customHeight="1" x14ac:dyDescent="0.5">
      <c r="A9" s="135"/>
      <c r="B9" s="233"/>
      <c r="C9" s="232"/>
      <c r="D9" s="165"/>
      <c r="E9" s="256"/>
      <c r="F9" s="257"/>
      <c r="G9" s="92"/>
      <c r="H9" s="146"/>
      <c r="I9" s="147"/>
      <c r="J9" s="79"/>
      <c r="K9" s="148"/>
      <c r="L9" s="149"/>
      <c r="M9" s="79"/>
      <c r="N9" s="150"/>
      <c r="O9" s="151"/>
      <c r="P9" s="79"/>
      <c r="Q9" s="152"/>
      <c r="R9" s="153"/>
      <c r="S9" s="79"/>
    </row>
    <row r="10" spans="1:19" s="145" customFormat="1" ht="82.2" customHeight="1" x14ac:dyDescent="0.5">
      <c r="A10" s="135"/>
      <c r="B10" s="234"/>
      <c r="C10" s="232"/>
      <c r="D10" s="165"/>
      <c r="E10" s="256"/>
      <c r="F10" s="257"/>
      <c r="G10" s="92"/>
      <c r="H10" s="146"/>
      <c r="I10" s="147"/>
      <c r="J10" s="79"/>
      <c r="K10" s="148"/>
      <c r="L10" s="149"/>
      <c r="M10" s="79"/>
      <c r="N10" s="150"/>
      <c r="O10" s="151"/>
      <c r="P10" s="79"/>
      <c r="Q10" s="152"/>
      <c r="R10" s="153"/>
      <c r="S10" s="79"/>
    </row>
    <row r="11" spans="1:19" s="145" customFormat="1" ht="82.2" customHeight="1" x14ac:dyDescent="0.5">
      <c r="A11" s="135"/>
      <c r="B11" s="235"/>
      <c r="C11" s="232"/>
      <c r="D11" s="165"/>
      <c r="E11" s="256"/>
      <c r="F11" s="257"/>
      <c r="G11" s="92"/>
      <c r="H11" s="146"/>
      <c r="I11" s="147"/>
      <c r="J11" s="79"/>
      <c r="K11" s="148"/>
      <c r="L11" s="149"/>
      <c r="M11" s="79"/>
      <c r="N11" s="150"/>
      <c r="O11" s="151"/>
      <c r="P11" s="79"/>
      <c r="Q11" s="152"/>
      <c r="R11" s="153"/>
      <c r="S11" s="79"/>
    </row>
    <row r="12" spans="1:19" s="145" customFormat="1" ht="82.2" customHeight="1" x14ac:dyDescent="0.5">
      <c r="A12" s="135"/>
      <c r="B12" s="235"/>
      <c r="C12" s="232"/>
      <c r="D12" s="165"/>
      <c r="E12" s="256"/>
      <c r="F12" s="257"/>
      <c r="G12" s="92"/>
      <c r="H12" s="146"/>
      <c r="I12" s="147"/>
      <c r="J12" s="79"/>
      <c r="K12" s="148"/>
      <c r="L12" s="149"/>
      <c r="M12" s="79"/>
      <c r="N12" s="150"/>
      <c r="O12" s="151"/>
      <c r="P12" s="79"/>
      <c r="Q12" s="152"/>
      <c r="R12" s="153"/>
      <c r="S12" s="79"/>
    </row>
    <row r="13" spans="1:19" s="145" customFormat="1" ht="82.2" customHeight="1" x14ac:dyDescent="0.5">
      <c r="A13" s="135"/>
      <c r="B13" s="235"/>
      <c r="C13" s="232"/>
      <c r="D13" s="165"/>
      <c r="E13" s="256"/>
      <c r="F13" s="257"/>
      <c r="G13" s="92"/>
      <c r="H13" s="146"/>
      <c r="I13" s="147"/>
      <c r="J13" s="79"/>
      <c r="K13" s="148"/>
      <c r="L13" s="149"/>
      <c r="M13" s="79"/>
      <c r="N13" s="150"/>
      <c r="O13" s="151"/>
      <c r="P13" s="79"/>
      <c r="Q13" s="152"/>
      <c r="R13" s="153"/>
      <c r="S13" s="79"/>
    </row>
    <row r="14" spans="1:19" s="145" customFormat="1" ht="82.2" customHeight="1" x14ac:dyDescent="0.5">
      <c r="A14" s="135"/>
      <c r="B14" s="234"/>
      <c r="C14" s="232"/>
      <c r="D14" s="165"/>
      <c r="E14" s="256"/>
      <c r="F14" s="257"/>
      <c r="G14" s="92"/>
      <c r="H14" s="146"/>
      <c r="I14" s="147"/>
      <c r="J14" s="79"/>
      <c r="K14" s="148"/>
      <c r="L14" s="149"/>
      <c r="M14" s="79"/>
      <c r="N14" s="150"/>
      <c r="O14" s="151"/>
      <c r="P14" s="79"/>
      <c r="Q14" s="152"/>
      <c r="R14" s="153"/>
      <c r="S14" s="79"/>
    </row>
    <row r="15" spans="1:19" s="145" customFormat="1" ht="82.2" customHeight="1" x14ac:dyDescent="0.5">
      <c r="A15" s="135"/>
      <c r="B15" s="235"/>
      <c r="C15" s="232"/>
      <c r="D15" s="165"/>
      <c r="E15" s="256"/>
      <c r="F15" s="257"/>
      <c r="G15" s="92"/>
      <c r="H15" s="146"/>
      <c r="I15" s="147"/>
      <c r="J15" s="79"/>
      <c r="K15" s="148"/>
      <c r="L15" s="149"/>
      <c r="M15" s="79"/>
      <c r="N15" s="150"/>
      <c r="O15" s="151"/>
      <c r="P15" s="79"/>
      <c r="Q15" s="152"/>
      <c r="R15" s="153"/>
      <c r="S15" s="79"/>
    </row>
    <row r="16" spans="1:19" s="145" customFormat="1" ht="82.2" customHeight="1" x14ac:dyDescent="0.5">
      <c r="A16" s="135"/>
      <c r="B16" s="235"/>
      <c r="C16" s="232"/>
      <c r="D16" s="165"/>
      <c r="E16" s="256"/>
      <c r="F16" s="257"/>
      <c r="G16" s="92"/>
      <c r="H16" s="146"/>
      <c r="I16" s="147"/>
      <c r="J16" s="79"/>
      <c r="K16" s="148"/>
      <c r="L16" s="149"/>
      <c r="M16" s="79"/>
      <c r="N16" s="150"/>
      <c r="O16" s="151"/>
      <c r="P16" s="79"/>
      <c r="Q16" s="152"/>
      <c r="R16" s="153"/>
      <c r="S16" s="79"/>
    </row>
    <row r="17" spans="1:19" s="145" customFormat="1" ht="82.2" customHeight="1" thickBot="1" x14ac:dyDescent="0.55000000000000004">
      <c r="A17" s="136"/>
      <c r="B17" s="236"/>
      <c r="C17" s="237"/>
      <c r="D17" s="166"/>
      <c r="E17" s="258"/>
      <c r="F17" s="259"/>
      <c r="G17" s="93"/>
      <c r="H17" s="154"/>
      <c r="I17" s="155"/>
      <c r="J17" s="80"/>
      <c r="K17" s="156"/>
      <c r="L17" s="157"/>
      <c r="M17" s="80"/>
      <c r="N17" s="158"/>
      <c r="O17" s="159"/>
      <c r="P17" s="80"/>
      <c r="Q17" s="160"/>
      <c r="R17" s="161"/>
      <c r="S17" s="80"/>
    </row>
    <row r="18" spans="1:19" s="69" customFormat="1" ht="70.95" customHeight="1" thickBot="1" x14ac:dyDescent="0.65">
      <c r="A18" s="162"/>
      <c r="B18" s="238"/>
      <c r="C18" s="238"/>
      <c r="D18" s="70" t="s">
        <v>16</v>
      </c>
      <c r="E18" s="260">
        <f>COUNTA((E6:F17))</f>
        <v>0</v>
      </c>
      <c r="F18" s="162"/>
      <c r="G18" s="71"/>
      <c r="H18" s="110">
        <f>COUNTA((H6:I17))</f>
        <v>0</v>
      </c>
      <c r="I18" s="71"/>
      <c r="J18" s="71"/>
      <c r="K18" s="111">
        <f>COUNTA((K6:L17))</f>
        <v>0</v>
      </c>
      <c r="L18" s="71"/>
      <c r="M18" s="71"/>
      <c r="N18" s="112">
        <f>COUNTA((N6:O17))</f>
        <v>0</v>
      </c>
      <c r="O18" s="71"/>
      <c r="P18" s="71"/>
      <c r="Q18" s="113">
        <f>COUNTA((Q6:R17))</f>
        <v>0</v>
      </c>
      <c r="R18" s="71"/>
      <c r="S18" s="71"/>
    </row>
    <row r="19" spans="1:19" s="69" customFormat="1" ht="15" customHeight="1" x14ac:dyDescent="0.6">
      <c r="A19" s="162"/>
      <c r="B19" s="238"/>
      <c r="C19" s="238"/>
      <c r="D19" s="375" t="s">
        <v>34</v>
      </c>
      <c r="E19" s="114" t="s">
        <v>17</v>
      </c>
      <c r="F19" s="114" t="s">
        <v>18</v>
      </c>
      <c r="G19" s="71"/>
      <c r="H19" s="114" t="s">
        <v>17</v>
      </c>
      <c r="I19" s="114" t="s">
        <v>18</v>
      </c>
      <c r="J19" s="71"/>
      <c r="K19" s="114" t="s">
        <v>17</v>
      </c>
      <c r="L19" s="114" t="s">
        <v>18</v>
      </c>
      <c r="M19" s="71"/>
      <c r="N19" s="114" t="s">
        <v>17</v>
      </c>
      <c r="O19" s="114" t="s">
        <v>18</v>
      </c>
      <c r="P19" s="71"/>
      <c r="Q19" s="114" t="s">
        <v>17</v>
      </c>
      <c r="R19" s="114" t="s">
        <v>18</v>
      </c>
      <c r="S19" s="71"/>
    </row>
    <row r="20" spans="1:19" s="69" customFormat="1" ht="42" customHeight="1" thickBot="1" x14ac:dyDescent="0.65">
      <c r="A20" s="162"/>
      <c r="B20" s="238"/>
      <c r="C20" s="238"/>
      <c r="D20" s="376"/>
      <c r="E20" s="72">
        <f>COUNTIF(G6:G17,"ED")</f>
        <v>0</v>
      </c>
      <c r="F20" s="72">
        <f>COUNTIF(G6:G17,"EF")</f>
        <v>0</v>
      </c>
      <c r="G20" s="71"/>
      <c r="H20" s="73">
        <f>COUNTIF(J6:J17,"ED")</f>
        <v>0</v>
      </c>
      <c r="I20" s="73">
        <f>COUNTIF(J6:J17,"EF")</f>
        <v>0</v>
      </c>
      <c r="J20" s="71"/>
      <c r="K20" s="74">
        <f>COUNTIF(M6:M17,"ED")</f>
        <v>0</v>
      </c>
      <c r="L20" s="74">
        <f>COUNTIF(M6:M17,"EF")</f>
        <v>0</v>
      </c>
      <c r="M20" s="71"/>
      <c r="N20" s="75">
        <f>COUNTIF(P6:P17,"ED")</f>
        <v>0</v>
      </c>
      <c r="O20" s="75">
        <f>COUNTIF(P6:P17,"EF")</f>
        <v>0</v>
      </c>
      <c r="P20" s="71"/>
      <c r="Q20" s="76">
        <f>COUNTIF(S6:S17,"ED")</f>
        <v>0</v>
      </c>
      <c r="R20" s="76">
        <f>COUNTIF(S6:S17,"EF")</f>
        <v>0</v>
      </c>
      <c r="S20" s="71"/>
    </row>
    <row r="21" spans="1:19" s="69" customFormat="1" ht="31.35" x14ac:dyDescent="0.6">
      <c r="A21" s="162"/>
      <c r="B21" s="238"/>
      <c r="C21" s="238"/>
      <c r="D21" s="376"/>
      <c r="E21" s="114" t="s">
        <v>19</v>
      </c>
      <c r="F21" s="115" t="s">
        <v>20</v>
      </c>
      <c r="G21" s="71"/>
      <c r="H21" s="114" t="s">
        <v>19</v>
      </c>
      <c r="I21" s="115" t="s">
        <v>20</v>
      </c>
      <c r="J21" s="71"/>
      <c r="K21" s="114" t="s">
        <v>19</v>
      </c>
      <c r="L21" s="115" t="s">
        <v>20</v>
      </c>
      <c r="M21" s="71"/>
      <c r="N21" s="114" t="s">
        <v>19</v>
      </c>
      <c r="O21" s="115" t="s">
        <v>20</v>
      </c>
      <c r="P21" s="71"/>
      <c r="Q21" s="114" t="s">
        <v>19</v>
      </c>
      <c r="R21" s="115" t="s">
        <v>20</v>
      </c>
      <c r="S21" s="71"/>
    </row>
    <row r="22" spans="1:19" s="69" customFormat="1" ht="37.200000000000003" customHeight="1" thickBot="1" x14ac:dyDescent="0.65">
      <c r="A22" s="162"/>
      <c r="B22" s="238"/>
      <c r="C22" s="238"/>
      <c r="D22" s="377"/>
      <c r="E22" s="72">
        <f>COUNTIF(G6:G17,"ES")</f>
        <v>0</v>
      </c>
      <c r="F22" s="72">
        <f>COUNTIF(G6:G17,"auto-évaluation")</f>
        <v>0</v>
      </c>
      <c r="G22" s="71"/>
      <c r="H22" s="73">
        <f>COUNTIF(J6:J17,"ES")</f>
        <v>0</v>
      </c>
      <c r="I22" s="73">
        <f>COUNTIF(J6:J17,"auto-évaluation")</f>
        <v>0</v>
      </c>
      <c r="J22" s="71"/>
      <c r="K22" s="74">
        <f>COUNTIF(M6:M17,"ES")</f>
        <v>0</v>
      </c>
      <c r="L22" s="74">
        <f>COUNTIF(M6:M17,"auto-évaluation")</f>
        <v>0</v>
      </c>
      <c r="M22" s="71"/>
      <c r="N22" s="75">
        <f>COUNTIF(P6:P17,"ES")</f>
        <v>0</v>
      </c>
      <c r="O22" s="75">
        <f>COUNTIF(P6:P17,"auto-évaluation")</f>
        <v>0</v>
      </c>
      <c r="P22" s="71"/>
      <c r="Q22" s="77">
        <f>COUNTIF(S6:S17,"ES")</f>
        <v>0</v>
      </c>
      <c r="R22" s="77">
        <f>COUNTIF(S6:S17,"auto-évaluation")</f>
        <v>0</v>
      </c>
      <c r="S22" s="71"/>
    </row>
    <row r="23" spans="1:19" x14ac:dyDescent="0.5">
      <c r="Q23" s="116"/>
      <c r="R23" s="116"/>
    </row>
  </sheetData>
  <sheetProtection formatCells="0" formatColumns="0" formatRows="0"/>
  <mergeCells count="29">
    <mergeCell ref="N3:P3"/>
    <mergeCell ref="Q3:S3"/>
    <mergeCell ref="D19:D22"/>
    <mergeCell ref="E3:G3"/>
    <mergeCell ref="H3:J3"/>
    <mergeCell ref="K3:M3"/>
    <mergeCell ref="Q4:R5"/>
    <mergeCell ref="S4:S5"/>
    <mergeCell ref="J4:J5"/>
    <mergeCell ref="K4:L5"/>
    <mergeCell ref="M4:M5"/>
    <mergeCell ref="N4:O5"/>
    <mergeCell ref="P4:P5"/>
    <mergeCell ref="H4:I5"/>
    <mergeCell ref="A3:D3"/>
    <mergeCell ref="A4:A5"/>
    <mergeCell ref="B4:B5"/>
    <mergeCell ref="C4:D4"/>
    <mergeCell ref="E4:F5"/>
    <mergeCell ref="G4:G5"/>
    <mergeCell ref="A1:D2"/>
    <mergeCell ref="F1:F2"/>
    <mergeCell ref="I1:I2"/>
    <mergeCell ref="L1:L2"/>
    <mergeCell ref="O1:O2"/>
    <mergeCell ref="E1:E2"/>
    <mergeCell ref="H1:H2"/>
    <mergeCell ref="K1:K2"/>
    <mergeCell ref="N1:N2"/>
  </mergeCells>
  <dataValidations count="9">
    <dataValidation allowBlank="1" showInputMessage="1" promptTitle=" " sqref="D6:D17" xr:uid="{00000000-0002-0000-0200-000000000000}"/>
    <dataValidation type="list" allowBlank="1" showInputMessage="1" promptTitle=" " sqref="G6:G17 J6:J17 M6:M17 P6:P17 S6:S17" xr:uid="{00000000-0002-0000-0200-000001000000}">
      <formula1>evaluation</formula1>
    </dataValidation>
    <dataValidation type="list" allowBlank="1" showInputMessage="1" promptTitle=" " sqref="E6:F17" xr:uid="{00000000-0002-0000-0200-000002000000}">
      <formula1>demarche</formula1>
    </dataValidation>
    <dataValidation type="list" allowBlank="1" showInputMessage="1" promptTitle=" " sqref="C6:C17" xr:uid="{00000000-0002-0000-0200-000003000000}">
      <formula1>activite</formula1>
    </dataValidation>
    <dataValidation type="list" allowBlank="1" showInputMessage="1" promptTitle=" " sqref="Q6:R17" xr:uid="{00000000-0002-0000-0200-000004000000}">
      <formula1>comportement</formula1>
    </dataValidation>
    <dataValidation type="list" allowBlank="1" showInputMessage="1" promptTitle=" " sqref="K6:L17" xr:uid="{00000000-0002-0000-0200-000005000000}">
      <formula1>apprendre</formula1>
    </dataValidation>
    <dataValidation type="list" allowBlank="1" showInputMessage="1" promptTitle=" " sqref="H6:I17" xr:uid="{00000000-0002-0000-0200-000006000000}">
      <formula1>concevoir</formula1>
    </dataValidation>
    <dataValidation type="list" allowBlank="1" showInputMessage="1" promptTitle=" " sqref="N6:O17" xr:uid="{00000000-0002-0000-0200-000007000000}">
      <formula1>communiquer</formula1>
    </dataValidation>
    <dataValidation type="list" allowBlank="1" showInputMessage="1" showErrorMessage="1" sqref="B6:B17" xr:uid="{00000000-0002-0000-0200-000008000000}">
      <formula1>enjeux2</formula1>
    </dataValidation>
  </dataValidations>
  <pageMargins left="0.7" right="0.7" top="0.75" bottom="0.75" header="0.3" footer="0.3"/>
  <pageSetup paperSize="8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S22"/>
  <sheetViews>
    <sheetView showGridLines="0" zoomScale="70" zoomScaleNormal="70" zoomScaleSheetLayoutView="10" workbookViewId="0">
      <pane xSplit="4" ySplit="5" topLeftCell="E6" activePane="bottomRight" state="frozen"/>
      <selection activeCell="B1" sqref="B1:D2"/>
      <selection pane="topRight" activeCell="B1" sqref="B1:D2"/>
      <selection pane="bottomLeft" activeCell="B1" sqref="B1:D2"/>
      <selection pane="bottomRight" activeCell="A4" sqref="A4:A5"/>
    </sheetView>
  </sheetViews>
  <sheetFormatPr baseColWidth="10" defaultColWidth="10.87890625" defaultRowHeight="18" x14ac:dyDescent="0.5"/>
  <cols>
    <col min="1" max="1" width="4.703125" style="116" customWidth="1"/>
    <col min="2" max="2" width="14.703125" style="248" customWidth="1"/>
    <col min="3" max="3" width="11" style="248" customWidth="1"/>
    <col min="4" max="4" width="45.41015625" style="116" customWidth="1"/>
    <col min="5" max="6" width="14.703125" style="3" customWidth="1"/>
    <col min="7" max="7" width="4.703125" style="71" customWidth="1"/>
    <col min="8" max="9" width="14.703125" style="3" customWidth="1"/>
    <col min="10" max="10" width="4.703125" style="71" customWidth="1"/>
    <col min="11" max="12" width="14.703125" style="3" customWidth="1"/>
    <col min="13" max="13" width="4.703125" style="71" customWidth="1"/>
    <col min="14" max="15" width="14.703125" style="3" customWidth="1"/>
    <col min="16" max="16" width="4.703125" style="71" customWidth="1"/>
    <col min="17" max="18" width="14.703125" style="3" customWidth="1"/>
    <col min="19" max="19" width="4.703125" style="71" customWidth="1"/>
    <col min="20" max="16384" width="10.87890625" style="3"/>
  </cols>
  <sheetData>
    <row r="1" spans="1:19" s="1" customFormat="1" ht="31.5" customHeight="1" x14ac:dyDescent="0.8">
      <c r="A1" s="385" t="s">
        <v>131</v>
      </c>
      <c r="B1" s="386"/>
      <c r="C1" s="386"/>
      <c r="D1" s="387"/>
      <c r="E1" s="306" t="s">
        <v>58</v>
      </c>
      <c r="F1" s="304" t="s">
        <v>59</v>
      </c>
      <c r="G1" s="81"/>
      <c r="H1" s="308" t="s">
        <v>25</v>
      </c>
      <c r="I1" s="304" t="s">
        <v>23</v>
      </c>
      <c r="J1" s="71"/>
      <c r="K1" s="308" t="s">
        <v>24</v>
      </c>
      <c r="L1" s="304" t="s">
        <v>26</v>
      </c>
      <c r="M1" s="71"/>
      <c r="N1" s="308" t="s">
        <v>27</v>
      </c>
      <c r="O1" s="304" t="s">
        <v>28</v>
      </c>
      <c r="P1" s="71"/>
      <c r="S1" s="71"/>
    </row>
    <row r="2" spans="1:19" ht="31.5" customHeight="1" thickBot="1" x14ac:dyDescent="0.55000000000000004">
      <c r="A2" s="388"/>
      <c r="B2" s="389"/>
      <c r="C2" s="389"/>
      <c r="D2" s="390"/>
      <c r="E2" s="307"/>
      <c r="F2" s="305"/>
      <c r="H2" s="309"/>
      <c r="I2" s="305"/>
      <c r="K2" s="309"/>
      <c r="L2" s="305"/>
      <c r="N2" s="309"/>
      <c r="O2" s="305"/>
    </row>
    <row r="3" spans="1:19" s="109" customFormat="1" ht="55.5" customHeight="1" thickBot="1" x14ac:dyDescent="0.55000000000000004">
      <c r="A3" s="391" t="s">
        <v>126</v>
      </c>
      <c r="B3" s="392"/>
      <c r="C3" s="392"/>
      <c r="D3" s="393"/>
      <c r="E3" s="343" t="s">
        <v>165</v>
      </c>
      <c r="F3" s="344"/>
      <c r="G3" s="345"/>
      <c r="H3" s="333" t="s">
        <v>165</v>
      </c>
      <c r="I3" s="334"/>
      <c r="J3" s="335"/>
      <c r="K3" s="336" t="s">
        <v>165</v>
      </c>
      <c r="L3" s="337"/>
      <c r="M3" s="338"/>
      <c r="N3" s="355" t="s">
        <v>165</v>
      </c>
      <c r="O3" s="356"/>
      <c r="P3" s="357"/>
      <c r="Q3" s="358" t="s">
        <v>165</v>
      </c>
      <c r="R3" s="359"/>
      <c r="S3" s="360"/>
    </row>
    <row r="4" spans="1:19" s="4" customFormat="1" ht="13.5" customHeight="1" x14ac:dyDescent="0.5">
      <c r="A4" s="381" t="s">
        <v>0</v>
      </c>
      <c r="B4" s="383" t="s">
        <v>10</v>
      </c>
      <c r="C4" s="367" t="s">
        <v>1</v>
      </c>
      <c r="D4" s="368"/>
      <c r="E4" s="319" t="s">
        <v>11</v>
      </c>
      <c r="F4" s="320"/>
      <c r="G4" s="323" t="s">
        <v>2</v>
      </c>
      <c r="H4" s="325" t="s">
        <v>12</v>
      </c>
      <c r="I4" s="326"/>
      <c r="J4" s="323" t="s">
        <v>2</v>
      </c>
      <c r="K4" s="329" t="s">
        <v>14</v>
      </c>
      <c r="L4" s="330"/>
      <c r="M4" s="323" t="s">
        <v>2</v>
      </c>
      <c r="N4" s="349" t="s">
        <v>65</v>
      </c>
      <c r="O4" s="350"/>
      <c r="P4" s="323" t="s">
        <v>2</v>
      </c>
      <c r="Q4" s="361" t="s">
        <v>15</v>
      </c>
      <c r="R4" s="362"/>
      <c r="S4" s="365" t="s">
        <v>2</v>
      </c>
    </row>
    <row r="5" spans="1:19" s="4" customFormat="1" ht="86.25" customHeight="1" thickBot="1" x14ac:dyDescent="0.55000000000000004">
      <c r="A5" s="382"/>
      <c r="B5" s="384"/>
      <c r="C5" s="193" t="s">
        <v>3</v>
      </c>
      <c r="D5" s="57" t="s">
        <v>62</v>
      </c>
      <c r="E5" s="321"/>
      <c r="F5" s="322"/>
      <c r="G5" s="324"/>
      <c r="H5" s="327"/>
      <c r="I5" s="328"/>
      <c r="J5" s="324"/>
      <c r="K5" s="331"/>
      <c r="L5" s="332"/>
      <c r="M5" s="324"/>
      <c r="N5" s="351"/>
      <c r="O5" s="352"/>
      <c r="P5" s="324"/>
      <c r="Q5" s="363"/>
      <c r="R5" s="364"/>
      <c r="S5" s="366"/>
    </row>
    <row r="6" spans="1:19" s="145" customFormat="1" ht="82.2" customHeight="1" x14ac:dyDescent="0.5">
      <c r="A6" s="133"/>
      <c r="B6" s="240"/>
      <c r="C6" s="240"/>
      <c r="D6" s="163"/>
      <c r="E6" s="254"/>
      <c r="F6" s="255"/>
      <c r="G6" s="91"/>
      <c r="H6" s="137"/>
      <c r="I6" s="138"/>
      <c r="J6" s="78"/>
      <c r="K6" s="139"/>
      <c r="L6" s="140"/>
      <c r="M6" s="78"/>
      <c r="N6" s="141"/>
      <c r="O6" s="142"/>
      <c r="P6" s="78"/>
      <c r="Q6" s="143"/>
      <c r="R6" s="144"/>
      <c r="S6" s="78"/>
    </row>
    <row r="7" spans="1:19" s="145" customFormat="1" ht="82.2" customHeight="1" x14ac:dyDescent="0.5">
      <c r="A7" s="134"/>
      <c r="B7" s="241"/>
      <c r="C7" s="241"/>
      <c r="D7" s="164"/>
      <c r="E7" s="256"/>
      <c r="F7" s="257"/>
      <c r="G7" s="92"/>
      <c r="H7" s="146"/>
      <c r="I7" s="147"/>
      <c r="J7" s="79"/>
      <c r="K7" s="148"/>
      <c r="L7" s="149"/>
      <c r="M7" s="79"/>
      <c r="N7" s="150"/>
      <c r="O7" s="151"/>
      <c r="P7" s="79"/>
      <c r="Q7" s="152"/>
      <c r="R7" s="153"/>
      <c r="S7" s="79"/>
    </row>
    <row r="8" spans="1:19" s="145" customFormat="1" ht="82.2" customHeight="1" x14ac:dyDescent="0.5">
      <c r="A8" s="135"/>
      <c r="B8" s="242"/>
      <c r="C8" s="241"/>
      <c r="D8" s="165"/>
      <c r="E8" s="256"/>
      <c r="F8" s="257"/>
      <c r="G8" s="92"/>
      <c r="H8" s="146"/>
      <c r="I8" s="147"/>
      <c r="J8" s="79"/>
      <c r="K8" s="148"/>
      <c r="L8" s="149"/>
      <c r="M8" s="79"/>
      <c r="N8" s="150"/>
      <c r="O8" s="151"/>
      <c r="P8" s="79"/>
      <c r="Q8" s="152"/>
      <c r="R8" s="153"/>
      <c r="S8" s="79"/>
    </row>
    <row r="9" spans="1:19" s="145" customFormat="1" ht="82.2" customHeight="1" x14ac:dyDescent="0.5">
      <c r="A9" s="135"/>
      <c r="B9" s="242"/>
      <c r="C9" s="241"/>
      <c r="D9" s="165"/>
      <c r="E9" s="256"/>
      <c r="F9" s="257"/>
      <c r="G9" s="92"/>
      <c r="H9" s="146"/>
      <c r="I9" s="147"/>
      <c r="J9" s="79"/>
      <c r="K9" s="148"/>
      <c r="L9" s="149"/>
      <c r="M9" s="79"/>
      <c r="N9" s="150"/>
      <c r="O9" s="151"/>
      <c r="P9" s="79"/>
      <c r="Q9" s="152"/>
      <c r="R9" s="153"/>
      <c r="S9" s="79"/>
    </row>
    <row r="10" spans="1:19" s="145" customFormat="1" ht="82.2" customHeight="1" x14ac:dyDescent="0.5">
      <c r="A10" s="135"/>
      <c r="B10" s="243"/>
      <c r="C10" s="241"/>
      <c r="D10" s="165"/>
      <c r="E10" s="256"/>
      <c r="F10" s="257"/>
      <c r="G10" s="92"/>
      <c r="H10" s="146"/>
      <c r="I10" s="147"/>
      <c r="J10" s="79"/>
      <c r="K10" s="148"/>
      <c r="L10" s="149"/>
      <c r="M10" s="79"/>
      <c r="N10" s="150"/>
      <c r="O10" s="151"/>
      <c r="P10" s="79"/>
      <c r="Q10" s="152"/>
      <c r="R10" s="153"/>
      <c r="S10" s="79"/>
    </row>
    <row r="11" spans="1:19" s="145" customFormat="1" ht="82.2" customHeight="1" x14ac:dyDescent="0.5">
      <c r="A11" s="135"/>
      <c r="B11" s="244"/>
      <c r="C11" s="241"/>
      <c r="D11" s="165"/>
      <c r="E11" s="256"/>
      <c r="F11" s="257"/>
      <c r="G11" s="92"/>
      <c r="H11" s="146"/>
      <c r="I11" s="147"/>
      <c r="J11" s="79"/>
      <c r="K11" s="148"/>
      <c r="L11" s="149"/>
      <c r="M11" s="79"/>
      <c r="N11" s="150"/>
      <c r="O11" s="151"/>
      <c r="P11" s="79"/>
      <c r="Q11" s="152"/>
      <c r="R11" s="153"/>
      <c r="S11" s="79"/>
    </row>
    <row r="12" spans="1:19" s="145" customFormat="1" ht="82.2" customHeight="1" x14ac:dyDescent="0.5">
      <c r="A12" s="135"/>
      <c r="B12" s="244"/>
      <c r="C12" s="241"/>
      <c r="D12" s="165"/>
      <c r="E12" s="256"/>
      <c r="F12" s="257"/>
      <c r="G12" s="92"/>
      <c r="H12" s="146"/>
      <c r="I12" s="147"/>
      <c r="J12" s="79"/>
      <c r="K12" s="148"/>
      <c r="L12" s="149"/>
      <c r="M12" s="79"/>
      <c r="N12" s="150"/>
      <c r="O12" s="151"/>
      <c r="P12" s="79"/>
      <c r="Q12" s="152"/>
      <c r="R12" s="153"/>
      <c r="S12" s="79"/>
    </row>
    <row r="13" spans="1:19" s="145" customFormat="1" ht="82.2" customHeight="1" x14ac:dyDescent="0.5">
      <c r="A13" s="135"/>
      <c r="B13" s="244"/>
      <c r="C13" s="241"/>
      <c r="D13" s="165"/>
      <c r="E13" s="256"/>
      <c r="F13" s="257"/>
      <c r="G13" s="92"/>
      <c r="H13" s="146"/>
      <c r="I13" s="147"/>
      <c r="J13" s="79"/>
      <c r="K13" s="148"/>
      <c r="L13" s="149"/>
      <c r="M13" s="79"/>
      <c r="N13" s="150"/>
      <c r="O13" s="151"/>
      <c r="P13" s="79"/>
      <c r="Q13" s="152"/>
      <c r="R13" s="153"/>
      <c r="S13" s="79"/>
    </row>
    <row r="14" spans="1:19" s="145" customFormat="1" ht="82.2" customHeight="1" x14ac:dyDescent="0.5">
      <c r="A14" s="135"/>
      <c r="B14" s="243"/>
      <c r="C14" s="241"/>
      <c r="D14" s="165"/>
      <c r="E14" s="256"/>
      <c r="F14" s="257"/>
      <c r="G14" s="92"/>
      <c r="H14" s="146"/>
      <c r="I14" s="147"/>
      <c r="J14" s="79"/>
      <c r="K14" s="148"/>
      <c r="L14" s="149"/>
      <c r="M14" s="79"/>
      <c r="N14" s="150"/>
      <c r="O14" s="151"/>
      <c r="P14" s="79"/>
      <c r="Q14" s="152"/>
      <c r="R14" s="153"/>
      <c r="S14" s="79"/>
    </row>
    <row r="15" spans="1:19" s="145" customFormat="1" ht="82.2" customHeight="1" x14ac:dyDescent="0.5">
      <c r="A15" s="135"/>
      <c r="B15" s="244"/>
      <c r="C15" s="241"/>
      <c r="D15" s="165"/>
      <c r="E15" s="256"/>
      <c r="F15" s="257"/>
      <c r="G15" s="92"/>
      <c r="H15" s="146"/>
      <c r="I15" s="147"/>
      <c r="J15" s="79"/>
      <c r="K15" s="148"/>
      <c r="L15" s="149"/>
      <c r="M15" s="79"/>
      <c r="N15" s="150"/>
      <c r="O15" s="151"/>
      <c r="P15" s="79"/>
      <c r="Q15" s="152"/>
      <c r="R15" s="153"/>
      <c r="S15" s="79"/>
    </row>
    <row r="16" spans="1:19" s="145" customFormat="1" ht="82.2" customHeight="1" x14ac:dyDescent="0.5">
      <c r="A16" s="135"/>
      <c r="B16" s="244"/>
      <c r="C16" s="241"/>
      <c r="D16" s="165"/>
      <c r="E16" s="256"/>
      <c r="F16" s="257"/>
      <c r="G16" s="92"/>
      <c r="H16" s="146"/>
      <c r="I16" s="147"/>
      <c r="J16" s="79"/>
      <c r="K16" s="148"/>
      <c r="L16" s="149"/>
      <c r="M16" s="79"/>
      <c r="N16" s="150"/>
      <c r="O16" s="151"/>
      <c r="P16" s="79"/>
      <c r="Q16" s="152"/>
      <c r="R16" s="153"/>
      <c r="S16" s="79"/>
    </row>
    <row r="17" spans="1:19" s="145" customFormat="1" ht="82.2" customHeight="1" thickBot="1" x14ac:dyDescent="0.55000000000000004">
      <c r="A17" s="136"/>
      <c r="B17" s="245"/>
      <c r="C17" s="246"/>
      <c r="D17" s="166"/>
      <c r="E17" s="258"/>
      <c r="F17" s="259"/>
      <c r="G17" s="93"/>
      <c r="H17" s="154"/>
      <c r="I17" s="155"/>
      <c r="J17" s="80"/>
      <c r="K17" s="156"/>
      <c r="L17" s="157"/>
      <c r="M17" s="80"/>
      <c r="N17" s="158"/>
      <c r="O17" s="159"/>
      <c r="P17" s="80"/>
      <c r="Q17" s="160"/>
      <c r="R17" s="161"/>
      <c r="S17" s="80"/>
    </row>
    <row r="18" spans="1:19" s="69" customFormat="1" ht="70.95" customHeight="1" thickBot="1" x14ac:dyDescent="0.65">
      <c r="A18" s="162"/>
      <c r="B18" s="247"/>
      <c r="C18" s="247"/>
      <c r="D18" s="70" t="s">
        <v>16</v>
      </c>
      <c r="E18" s="260">
        <f>COUNTA((E6:F17))</f>
        <v>0</v>
      </c>
      <c r="F18" s="162"/>
      <c r="G18" s="71"/>
      <c r="H18" s="110">
        <f>COUNTA((H6:I17))</f>
        <v>0</v>
      </c>
      <c r="I18" s="71"/>
      <c r="J18" s="71"/>
      <c r="K18" s="111">
        <f>COUNTA((K6:L17))</f>
        <v>0</v>
      </c>
      <c r="L18" s="71"/>
      <c r="M18" s="71"/>
      <c r="N18" s="112">
        <f>COUNTA((N6:O17))</f>
        <v>0</v>
      </c>
      <c r="O18" s="71"/>
      <c r="P18" s="71"/>
      <c r="Q18" s="113">
        <f>COUNTA((Q6:R17))</f>
        <v>0</v>
      </c>
      <c r="R18" s="71"/>
      <c r="S18" s="71"/>
    </row>
    <row r="19" spans="1:19" s="69" customFormat="1" ht="15" customHeight="1" x14ac:dyDescent="0.6">
      <c r="A19" s="162"/>
      <c r="B19" s="247"/>
      <c r="C19" s="247"/>
      <c r="D19" s="375" t="s">
        <v>34</v>
      </c>
      <c r="E19" s="114" t="s">
        <v>17</v>
      </c>
      <c r="F19" s="114" t="s">
        <v>18</v>
      </c>
      <c r="G19" s="71"/>
      <c r="H19" s="114" t="s">
        <v>17</v>
      </c>
      <c r="I19" s="114" t="s">
        <v>18</v>
      </c>
      <c r="J19" s="71"/>
      <c r="K19" s="114" t="s">
        <v>17</v>
      </c>
      <c r="L19" s="114" t="s">
        <v>18</v>
      </c>
      <c r="M19" s="71"/>
      <c r="N19" s="114" t="s">
        <v>17</v>
      </c>
      <c r="O19" s="114" t="s">
        <v>18</v>
      </c>
      <c r="P19" s="71"/>
      <c r="Q19" s="114" t="s">
        <v>17</v>
      </c>
      <c r="R19" s="114" t="s">
        <v>18</v>
      </c>
      <c r="S19" s="71"/>
    </row>
    <row r="20" spans="1:19" s="69" customFormat="1" ht="42" customHeight="1" thickBot="1" x14ac:dyDescent="0.65">
      <c r="A20" s="162"/>
      <c r="B20" s="247"/>
      <c r="C20" s="247"/>
      <c r="D20" s="376"/>
      <c r="E20" s="72">
        <f>COUNTIF(G6:G17,"ED")</f>
        <v>0</v>
      </c>
      <c r="F20" s="72">
        <f>COUNTIF(G6:G17,"EF")</f>
        <v>0</v>
      </c>
      <c r="G20" s="71"/>
      <c r="H20" s="73">
        <f>COUNTIF(J6:J17,"ED")</f>
        <v>0</v>
      </c>
      <c r="I20" s="73">
        <f>COUNTIF(J6:J17,"EF")</f>
        <v>0</v>
      </c>
      <c r="J20" s="71"/>
      <c r="K20" s="74">
        <f>COUNTIF(M6:M17,"ED")</f>
        <v>0</v>
      </c>
      <c r="L20" s="74">
        <f>COUNTIF(M6:M17,"EF")</f>
        <v>0</v>
      </c>
      <c r="M20" s="71"/>
      <c r="N20" s="75">
        <f>COUNTIF(P6:P17,"ED")</f>
        <v>0</v>
      </c>
      <c r="O20" s="75">
        <f>COUNTIF(P6:P17,"EF")</f>
        <v>0</v>
      </c>
      <c r="P20" s="71"/>
      <c r="Q20" s="76">
        <f>COUNTIF(S6:S17,"ED")</f>
        <v>0</v>
      </c>
      <c r="R20" s="76">
        <f>COUNTIF(S6:S17,"EF")</f>
        <v>0</v>
      </c>
      <c r="S20" s="71"/>
    </row>
    <row r="21" spans="1:19" s="69" customFormat="1" ht="31.35" x14ac:dyDescent="0.6">
      <c r="A21" s="162"/>
      <c r="B21" s="247"/>
      <c r="C21" s="247"/>
      <c r="D21" s="376"/>
      <c r="E21" s="114" t="s">
        <v>19</v>
      </c>
      <c r="F21" s="115" t="s">
        <v>20</v>
      </c>
      <c r="G21" s="71"/>
      <c r="H21" s="114" t="s">
        <v>19</v>
      </c>
      <c r="I21" s="115" t="s">
        <v>20</v>
      </c>
      <c r="J21" s="71"/>
      <c r="K21" s="114" t="s">
        <v>19</v>
      </c>
      <c r="L21" s="115" t="s">
        <v>20</v>
      </c>
      <c r="M21" s="71"/>
      <c r="N21" s="114" t="s">
        <v>19</v>
      </c>
      <c r="O21" s="115" t="s">
        <v>20</v>
      </c>
      <c r="P21" s="71"/>
      <c r="Q21" s="114" t="s">
        <v>19</v>
      </c>
      <c r="R21" s="115" t="s">
        <v>20</v>
      </c>
      <c r="S21" s="71"/>
    </row>
    <row r="22" spans="1:19" s="69" customFormat="1" ht="37.200000000000003" customHeight="1" thickBot="1" x14ac:dyDescent="0.65">
      <c r="A22" s="162"/>
      <c r="B22" s="247"/>
      <c r="C22" s="247"/>
      <c r="D22" s="377"/>
      <c r="E22" s="72">
        <f>COUNTIF(G6:G17,"ES")</f>
        <v>0</v>
      </c>
      <c r="F22" s="72">
        <f>COUNTIF(G6:G17,"auto-évaluation")</f>
        <v>0</v>
      </c>
      <c r="G22" s="71"/>
      <c r="H22" s="73">
        <f>COUNTIF(J6:J17,"ES")</f>
        <v>0</v>
      </c>
      <c r="I22" s="73">
        <f>COUNTIF(J6:J17,"auto-évaluation")</f>
        <v>0</v>
      </c>
      <c r="J22" s="71"/>
      <c r="K22" s="74">
        <f>COUNTIF(M6:M17,"ES")</f>
        <v>0</v>
      </c>
      <c r="L22" s="74">
        <f>COUNTIF(M6:M17,"auto-évaluation")</f>
        <v>0</v>
      </c>
      <c r="M22" s="71"/>
      <c r="N22" s="75">
        <f>COUNTIF(P6:P17,"ES")</f>
        <v>0</v>
      </c>
      <c r="O22" s="75">
        <f>COUNTIF(P6:P17,"auto-évaluation")</f>
        <v>0</v>
      </c>
      <c r="P22" s="71"/>
      <c r="Q22" s="77">
        <f>COUNTIF(S6:S17,"ES")</f>
        <v>0</v>
      </c>
      <c r="R22" s="77">
        <f>COUNTIF(S6:S17,"auto-évaluation")</f>
        <v>0</v>
      </c>
      <c r="S22" s="71"/>
    </row>
  </sheetData>
  <sheetProtection formatCells="0" formatColumns="0" formatRows="0"/>
  <mergeCells count="29">
    <mergeCell ref="Q3:S3"/>
    <mergeCell ref="D19:D22"/>
    <mergeCell ref="E3:G3"/>
    <mergeCell ref="H3:J3"/>
    <mergeCell ref="K3:M3"/>
    <mergeCell ref="N3:P3"/>
    <mergeCell ref="Q4:R5"/>
    <mergeCell ref="S4:S5"/>
    <mergeCell ref="J4:J5"/>
    <mergeCell ref="K4:L5"/>
    <mergeCell ref="M4:M5"/>
    <mergeCell ref="N4:O5"/>
    <mergeCell ref="P4:P5"/>
    <mergeCell ref="H4:I5"/>
    <mergeCell ref="A3:D3"/>
    <mergeCell ref="A4:A5"/>
    <mergeCell ref="B4:B5"/>
    <mergeCell ref="C4:D4"/>
    <mergeCell ref="E4:F5"/>
    <mergeCell ref="G4:G5"/>
    <mergeCell ref="A1:D2"/>
    <mergeCell ref="F1:F2"/>
    <mergeCell ref="I1:I2"/>
    <mergeCell ref="L1:L2"/>
    <mergeCell ref="O1:O2"/>
    <mergeCell ref="E1:E2"/>
    <mergeCell ref="H1:H2"/>
    <mergeCell ref="K1:K2"/>
    <mergeCell ref="N1:N2"/>
  </mergeCells>
  <dataValidations count="9">
    <dataValidation allowBlank="1" showInputMessage="1" promptTitle=" " sqref="D6:D17" xr:uid="{00000000-0002-0000-0300-000000000000}"/>
    <dataValidation type="list" allowBlank="1" showInputMessage="1" promptTitle=" " sqref="G6:G17 J6:J17 M6:M17 P6:P17 S6:S17" xr:uid="{00000000-0002-0000-0300-000001000000}">
      <formula1>evaluation</formula1>
    </dataValidation>
    <dataValidation type="list" allowBlank="1" showInputMessage="1" promptTitle=" " sqref="E6:F17" xr:uid="{00000000-0002-0000-0300-000002000000}">
      <formula1>demarche</formula1>
    </dataValidation>
    <dataValidation type="list" allowBlank="1" showInputMessage="1" promptTitle=" " sqref="C6:C17" xr:uid="{00000000-0002-0000-0300-000003000000}">
      <formula1>activite</formula1>
    </dataValidation>
    <dataValidation type="list" allowBlank="1" showInputMessage="1" promptTitle=" " sqref="Q6:R17" xr:uid="{00000000-0002-0000-0300-000004000000}">
      <formula1>comportement</formula1>
    </dataValidation>
    <dataValidation type="list" allowBlank="1" showInputMessage="1" promptTitle=" " sqref="K6:L17" xr:uid="{00000000-0002-0000-0300-000005000000}">
      <formula1>apprendre</formula1>
    </dataValidation>
    <dataValidation type="list" allowBlank="1" showInputMessage="1" promptTitle=" " sqref="H6:I17" xr:uid="{00000000-0002-0000-0300-000006000000}">
      <formula1>concevoir</formula1>
    </dataValidation>
    <dataValidation type="list" allowBlank="1" showInputMessage="1" promptTitle=" " sqref="N6:O17" xr:uid="{00000000-0002-0000-0300-000007000000}">
      <formula1>communiquer</formula1>
    </dataValidation>
    <dataValidation type="list" allowBlank="1" showInputMessage="1" showErrorMessage="1" sqref="B6:B16 B17" xr:uid="{00000000-0002-0000-0300-000008000000}">
      <formula1>santé2</formula1>
    </dataValidation>
  </dataValidations>
  <pageMargins left="0.7" right="0.7" top="0.75" bottom="0.75" header="0.3" footer="0.3"/>
  <pageSetup paperSize="8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I43"/>
  <sheetViews>
    <sheetView showGridLines="0" zoomScaleNormal="100" zoomScaleSheetLayoutView="25" workbookViewId="0">
      <pane ySplit="5" topLeftCell="A6" activePane="bottomLeft" state="frozen"/>
      <selection activeCell="D8" sqref="D8"/>
      <selection pane="bottomLeft" sqref="A1:D3"/>
    </sheetView>
  </sheetViews>
  <sheetFormatPr baseColWidth="10" defaultColWidth="10.87890625" defaultRowHeight="14.35" x14ac:dyDescent="0.5"/>
  <cols>
    <col min="1" max="1" width="6.5859375" style="108" customWidth="1"/>
    <col min="2" max="3" width="21.87890625" style="108" customWidth="1"/>
    <col min="4" max="4" width="40.1171875" style="130" customWidth="1"/>
    <col min="5" max="8" width="17.1171875" style="108" customWidth="1"/>
    <col min="9" max="9" width="17.1171875" style="3" customWidth="1"/>
    <col min="10" max="16384" width="10.87890625" style="3"/>
  </cols>
  <sheetData>
    <row r="1" spans="1:9" ht="18" customHeight="1" x14ac:dyDescent="0.5">
      <c r="A1" s="394" t="s">
        <v>132</v>
      </c>
      <c r="B1" s="395"/>
      <c r="C1" s="395"/>
      <c r="D1" s="396"/>
    </row>
    <row r="2" spans="1:9" ht="18" customHeight="1" x14ac:dyDescent="0.5">
      <c r="A2" s="397"/>
      <c r="B2" s="398"/>
      <c r="C2" s="398"/>
      <c r="D2" s="399"/>
    </row>
    <row r="3" spans="1:9" ht="18" customHeight="1" thickBot="1" x14ac:dyDescent="0.55000000000000004">
      <c r="A3" s="400"/>
      <c r="B3" s="401"/>
      <c r="C3" s="401"/>
      <c r="D3" s="402"/>
    </row>
    <row r="4" spans="1:9" ht="15.75" customHeight="1" x14ac:dyDescent="0.5">
      <c r="A4" s="82"/>
      <c r="B4" s="83"/>
      <c r="C4" s="403" t="s">
        <v>1</v>
      </c>
      <c r="D4" s="403"/>
      <c r="E4" s="404" t="s">
        <v>42</v>
      </c>
      <c r="F4" s="405"/>
      <c r="G4" s="405"/>
      <c r="H4" s="405"/>
      <c r="I4" s="406"/>
    </row>
    <row r="5" spans="1:9" ht="52.35" thickBot="1" x14ac:dyDescent="0.55000000000000004">
      <c r="A5" s="84" t="s">
        <v>0</v>
      </c>
      <c r="B5" s="94" t="s">
        <v>10</v>
      </c>
      <c r="C5" s="98" t="s">
        <v>3</v>
      </c>
      <c r="D5" s="123" t="s">
        <v>63</v>
      </c>
      <c r="E5" s="261" t="str">
        <f>'Listes déroulantes'!D2</f>
        <v>Pratiquer des démarches scientifiques</v>
      </c>
      <c r="F5" s="253" t="str">
        <f>'Listes déroulantes'!E2</f>
        <v>Concevoir, créer, réaliser</v>
      </c>
      <c r="G5" s="191" t="str">
        <f>'Listes déroulantes'!F2</f>
        <v>Utiliser des outils et mobiliser des méthodes pour apprendre</v>
      </c>
      <c r="H5" s="190" t="str">
        <f>'Listes déroulantes'!G2</f>
        <v>Communiquer et utiliser le numérique / Pratiquer des langages</v>
      </c>
      <c r="I5" s="189" t="str">
        <f>'Listes déroulantes'!H2</f>
        <v>C5. Adopter un comportement éthique et responsable</v>
      </c>
    </row>
    <row r="6" spans="1:9" ht="15.7" x14ac:dyDescent="0.5">
      <c r="A6" s="85">
        <f>'Terre, Vie et Vivant'!A6</f>
        <v>0</v>
      </c>
      <c r="B6" s="85">
        <f>'Terre, Vie et Vivant'!B6</f>
        <v>0</v>
      </c>
      <c r="C6" s="85">
        <f>'Terre, Vie et Vivant'!C6</f>
        <v>0</v>
      </c>
      <c r="D6" s="129">
        <f>'Terre, Vie et Vivant'!D6</f>
        <v>0</v>
      </c>
      <c r="E6" s="262">
        <f>'Terre, Vie et Vivant'!G6</f>
        <v>0</v>
      </c>
      <c r="F6" s="86">
        <f>'Terre, Vie et Vivant'!J6</f>
        <v>0</v>
      </c>
      <c r="G6" s="87">
        <f>'Terre, Vie et Vivant'!M6</f>
        <v>0</v>
      </c>
      <c r="H6" s="88">
        <f>'Terre, Vie et Vivant'!P6</f>
        <v>0</v>
      </c>
      <c r="I6" s="59">
        <f>'Terre, Vie et Vivant'!S6</f>
        <v>0</v>
      </c>
    </row>
    <row r="7" spans="1:9" ht="15.7" x14ac:dyDescent="0.5">
      <c r="A7" s="85">
        <f>'Terre, Vie et Vivant'!A7</f>
        <v>0</v>
      </c>
      <c r="B7" s="85">
        <f>'Terre, Vie et Vivant'!B7</f>
        <v>0</v>
      </c>
      <c r="C7" s="85">
        <f>'Terre, Vie et Vivant'!C7</f>
        <v>0</v>
      </c>
      <c r="D7" s="129">
        <f>'Terre, Vie et Vivant'!D7</f>
        <v>0</v>
      </c>
      <c r="E7" s="262">
        <f>'Terre, Vie et Vivant'!G7</f>
        <v>0</v>
      </c>
      <c r="F7" s="86">
        <f>'Terre, Vie et Vivant'!J7</f>
        <v>0</v>
      </c>
      <c r="G7" s="87">
        <f>'Terre, Vie et Vivant'!M7</f>
        <v>0</v>
      </c>
      <c r="H7" s="88">
        <f>'Terre, Vie et Vivant'!P7</f>
        <v>0</v>
      </c>
      <c r="I7" s="59">
        <f>'Terre, Vie et Vivant'!S7</f>
        <v>0</v>
      </c>
    </row>
    <row r="8" spans="1:9" ht="15.7" x14ac:dyDescent="0.5">
      <c r="A8" s="85">
        <f>'Terre, Vie et Vivant'!A8</f>
        <v>0</v>
      </c>
      <c r="B8" s="85">
        <f>'Terre, Vie et Vivant'!B8</f>
        <v>0</v>
      </c>
      <c r="C8" s="85">
        <f>'Terre, Vie et Vivant'!C8</f>
        <v>0</v>
      </c>
      <c r="D8" s="129">
        <f>'Terre, Vie et Vivant'!D8</f>
        <v>0</v>
      </c>
      <c r="E8" s="262">
        <f>'Terre, Vie et Vivant'!G8</f>
        <v>0</v>
      </c>
      <c r="F8" s="86">
        <f>'Terre, Vie et Vivant'!J8</f>
        <v>0</v>
      </c>
      <c r="G8" s="87">
        <f>'Terre, Vie et Vivant'!M8</f>
        <v>0</v>
      </c>
      <c r="H8" s="88">
        <f>'Terre, Vie et Vivant'!P8</f>
        <v>0</v>
      </c>
      <c r="I8" s="59">
        <f>'Terre, Vie et Vivant'!S8</f>
        <v>0</v>
      </c>
    </row>
    <row r="9" spans="1:9" ht="15.7" x14ac:dyDescent="0.5">
      <c r="A9" s="85">
        <f>'Terre, Vie et Vivant'!A9</f>
        <v>0</v>
      </c>
      <c r="B9" s="85">
        <f>'Terre, Vie et Vivant'!B9</f>
        <v>0</v>
      </c>
      <c r="C9" s="85">
        <f>'Terre, Vie et Vivant'!C9</f>
        <v>0</v>
      </c>
      <c r="D9" s="129">
        <f>'Terre, Vie et Vivant'!D9</f>
        <v>0</v>
      </c>
      <c r="E9" s="262">
        <f>'Terre, Vie et Vivant'!G9</f>
        <v>0</v>
      </c>
      <c r="F9" s="86">
        <f>'Terre, Vie et Vivant'!J9</f>
        <v>0</v>
      </c>
      <c r="G9" s="87">
        <f>'Terre, Vie et Vivant'!M9</f>
        <v>0</v>
      </c>
      <c r="H9" s="88">
        <f>'Terre, Vie et Vivant'!P9</f>
        <v>0</v>
      </c>
      <c r="I9" s="59">
        <f>'Terre, Vie et Vivant'!S9</f>
        <v>0</v>
      </c>
    </row>
    <row r="10" spans="1:9" ht="15.7" x14ac:dyDescent="0.5">
      <c r="A10" s="85">
        <f>'Terre, Vie et Vivant'!A10</f>
        <v>0</v>
      </c>
      <c r="B10" s="85">
        <f>'Terre, Vie et Vivant'!B10</f>
        <v>0</v>
      </c>
      <c r="C10" s="85">
        <f>'Terre, Vie et Vivant'!C10</f>
        <v>0</v>
      </c>
      <c r="D10" s="129">
        <f>'Terre, Vie et Vivant'!D10</f>
        <v>0</v>
      </c>
      <c r="E10" s="262">
        <f>'Terre, Vie et Vivant'!G10</f>
        <v>0</v>
      </c>
      <c r="F10" s="86">
        <f>'Terre, Vie et Vivant'!J10</f>
        <v>0</v>
      </c>
      <c r="G10" s="87">
        <f>'Terre, Vie et Vivant'!M10</f>
        <v>0</v>
      </c>
      <c r="H10" s="88">
        <f>'Terre, Vie et Vivant'!P10</f>
        <v>0</v>
      </c>
      <c r="I10" s="59">
        <f>'Terre, Vie et Vivant'!S10</f>
        <v>0</v>
      </c>
    </row>
    <row r="11" spans="1:9" ht="15.7" x14ac:dyDescent="0.5">
      <c r="A11" s="85">
        <f>'Terre, Vie et Vivant'!A11</f>
        <v>0</v>
      </c>
      <c r="B11" s="85">
        <f>'Terre, Vie et Vivant'!B11</f>
        <v>0</v>
      </c>
      <c r="C11" s="85">
        <f>'Terre, Vie et Vivant'!C11</f>
        <v>0</v>
      </c>
      <c r="D11" s="129">
        <f>'Terre, Vie et Vivant'!D11</f>
        <v>0</v>
      </c>
      <c r="E11" s="262">
        <f>'Terre, Vie et Vivant'!G11</f>
        <v>0</v>
      </c>
      <c r="F11" s="86">
        <f>'Terre, Vie et Vivant'!J11</f>
        <v>0</v>
      </c>
      <c r="G11" s="87">
        <f>'Terre, Vie et Vivant'!M11</f>
        <v>0</v>
      </c>
      <c r="H11" s="88">
        <f>'Terre, Vie et Vivant'!P11</f>
        <v>0</v>
      </c>
      <c r="I11" s="59">
        <f>'Terre, Vie et Vivant'!S11</f>
        <v>0</v>
      </c>
    </row>
    <row r="12" spans="1:9" ht="15.7" x14ac:dyDescent="0.5">
      <c r="A12" s="85">
        <f>'Terre, Vie et Vivant'!A12</f>
        <v>0</v>
      </c>
      <c r="B12" s="85">
        <f>'Terre, Vie et Vivant'!B12</f>
        <v>0</v>
      </c>
      <c r="C12" s="85">
        <f>'Terre, Vie et Vivant'!C12</f>
        <v>0</v>
      </c>
      <c r="D12" s="129">
        <f>'Terre, Vie et Vivant'!D12</f>
        <v>0</v>
      </c>
      <c r="E12" s="262">
        <f>'Terre, Vie et Vivant'!G12</f>
        <v>0</v>
      </c>
      <c r="F12" s="86">
        <f>'Terre, Vie et Vivant'!J12</f>
        <v>0</v>
      </c>
      <c r="G12" s="87">
        <f>'Terre, Vie et Vivant'!M12</f>
        <v>0</v>
      </c>
      <c r="H12" s="88">
        <f>'Terre, Vie et Vivant'!P12</f>
        <v>0</v>
      </c>
      <c r="I12" s="59">
        <f>'Terre, Vie et Vivant'!S12</f>
        <v>0</v>
      </c>
    </row>
    <row r="13" spans="1:9" ht="15.7" x14ac:dyDescent="0.5">
      <c r="A13" s="85">
        <f>'Terre, Vie et Vivant'!A13</f>
        <v>0</v>
      </c>
      <c r="B13" s="85">
        <f>'Terre, Vie et Vivant'!B13</f>
        <v>0</v>
      </c>
      <c r="C13" s="85">
        <f>'Terre, Vie et Vivant'!C13</f>
        <v>0</v>
      </c>
      <c r="D13" s="129">
        <f>'Terre, Vie et Vivant'!D13</f>
        <v>0</v>
      </c>
      <c r="E13" s="262">
        <f>'Terre, Vie et Vivant'!G13</f>
        <v>0</v>
      </c>
      <c r="F13" s="86">
        <f>'Terre, Vie et Vivant'!J13</f>
        <v>0</v>
      </c>
      <c r="G13" s="87">
        <f>'Terre, Vie et Vivant'!M13</f>
        <v>0</v>
      </c>
      <c r="H13" s="88">
        <f>'Terre, Vie et Vivant'!P13</f>
        <v>0</v>
      </c>
      <c r="I13" s="59">
        <f>'Terre, Vie et Vivant'!S13</f>
        <v>0</v>
      </c>
    </row>
    <row r="14" spans="1:9" ht="15.7" x14ac:dyDescent="0.5">
      <c r="A14" s="85">
        <f>'Terre, Vie et Vivant'!A14</f>
        <v>0</v>
      </c>
      <c r="B14" s="85">
        <f>'Terre, Vie et Vivant'!B14</f>
        <v>0</v>
      </c>
      <c r="C14" s="85">
        <f>'Terre, Vie et Vivant'!C14</f>
        <v>0</v>
      </c>
      <c r="D14" s="129">
        <f>'Terre, Vie et Vivant'!D14</f>
        <v>0</v>
      </c>
      <c r="E14" s="262">
        <f>'Terre, Vie et Vivant'!G14</f>
        <v>0</v>
      </c>
      <c r="F14" s="86">
        <f>'Terre, Vie et Vivant'!J14</f>
        <v>0</v>
      </c>
      <c r="G14" s="87">
        <f>'Terre, Vie et Vivant'!M14</f>
        <v>0</v>
      </c>
      <c r="H14" s="88">
        <f>'Terre, Vie et Vivant'!P14</f>
        <v>0</v>
      </c>
      <c r="I14" s="59">
        <f>'Terre, Vie et Vivant'!S14</f>
        <v>0</v>
      </c>
    </row>
    <row r="15" spans="1:9" ht="15.7" x14ac:dyDescent="0.5">
      <c r="A15" s="85">
        <f>'Terre, Vie et Vivant'!A15</f>
        <v>0</v>
      </c>
      <c r="B15" s="85">
        <f>'Terre, Vie et Vivant'!B15</f>
        <v>0</v>
      </c>
      <c r="C15" s="85">
        <f>'Terre, Vie et Vivant'!C15</f>
        <v>0</v>
      </c>
      <c r="D15" s="129">
        <f>'Terre, Vie et Vivant'!D15</f>
        <v>0</v>
      </c>
      <c r="E15" s="262">
        <f>'Terre, Vie et Vivant'!G15</f>
        <v>0</v>
      </c>
      <c r="F15" s="86">
        <f>'Terre, Vie et Vivant'!J15</f>
        <v>0</v>
      </c>
      <c r="G15" s="87">
        <f>'Terre, Vie et Vivant'!M15</f>
        <v>0</v>
      </c>
      <c r="H15" s="88">
        <f>'Terre, Vie et Vivant'!P15</f>
        <v>0</v>
      </c>
      <c r="I15" s="59">
        <f>'Terre, Vie et Vivant'!S15</f>
        <v>0</v>
      </c>
    </row>
    <row r="16" spans="1:9" ht="15.7" x14ac:dyDescent="0.5">
      <c r="A16" s="85">
        <f>'Terre, Vie et Vivant'!A16</f>
        <v>0</v>
      </c>
      <c r="B16" s="85">
        <f>'Terre, Vie et Vivant'!B16</f>
        <v>0</v>
      </c>
      <c r="C16" s="85">
        <f>'Terre, Vie et Vivant'!C16</f>
        <v>0</v>
      </c>
      <c r="D16" s="129">
        <f>'Terre, Vie et Vivant'!D16</f>
        <v>0</v>
      </c>
      <c r="E16" s="262">
        <f>'Terre, Vie et Vivant'!G16</f>
        <v>0</v>
      </c>
      <c r="F16" s="86">
        <f>'Terre, Vie et Vivant'!J16</f>
        <v>0</v>
      </c>
      <c r="G16" s="87">
        <f>'Terre, Vie et Vivant'!M16</f>
        <v>0</v>
      </c>
      <c r="H16" s="88">
        <f>'Terre, Vie et Vivant'!P16</f>
        <v>0</v>
      </c>
      <c r="I16" s="59">
        <f>'Terre, Vie et Vivant'!S16</f>
        <v>0</v>
      </c>
    </row>
    <row r="17" spans="1:9" ht="15.7" x14ac:dyDescent="0.5">
      <c r="A17" s="85">
        <f>'Terre, Vie et Vivant'!A17</f>
        <v>0</v>
      </c>
      <c r="B17" s="85">
        <f>'Terre, Vie et Vivant'!B17</f>
        <v>0</v>
      </c>
      <c r="C17" s="85">
        <f>'Terre, Vie et Vivant'!C17</f>
        <v>0</v>
      </c>
      <c r="D17" s="129">
        <f>'Terre, Vie et Vivant'!D17</f>
        <v>0</v>
      </c>
      <c r="E17" s="262">
        <f>'Terre, Vie et Vivant'!G17</f>
        <v>0</v>
      </c>
      <c r="F17" s="86">
        <f>'Terre, Vie et Vivant'!J17</f>
        <v>0</v>
      </c>
      <c r="G17" s="87">
        <f>'Terre, Vie et Vivant'!M17</f>
        <v>0</v>
      </c>
      <c r="H17" s="88">
        <f>'Terre, Vie et Vivant'!P17</f>
        <v>0</v>
      </c>
      <c r="I17" s="59">
        <f>'Terre, Vie et Vivant'!S17</f>
        <v>0</v>
      </c>
    </row>
    <row r="18" spans="1:9" ht="15.7" x14ac:dyDescent="0.5">
      <c r="A18" s="89">
        <f>Enjeux!A6</f>
        <v>0</v>
      </c>
      <c r="B18" s="89">
        <f>Enjeux!B6</f>
        <v>0</v>
      </c>
      <c r="C18" s="89">
        <f>Enjeux!C6</f>
        <v>0</v>
      </c>
      <c r="D18" s="129">
        <f>Enjeux!D6</f>
        <v>0</v>
      </c>
      <c r="E18" s="262">
        <f>Enjeux!G6</f>
        <v>0</v>
      </c>
      <c r="F18" s="86">
        <f>Enjeux!J6</f>
        <v>0</v>
      </c>
      <c r="G18" s="87">
        <f>Enjeux!M6</f>
        <v>0</v>
      </c>
      <c r="H18" s="88">
        <f>Enjeux!P6</f>
        <v>0</v>
      </c>
      <c r="I18" s="59">
        <f>Enjeux!S6</f>
        <v>0</v>
      </c>
    </row>
    <row r="19" spans="1:9" ht="15.7" x14ac:dyDescent="0.5">
      <c r="A19" s="89">
        <f>Enjeux!A7</f>
        <v>0</v>
      </c>
      <c r="B19" s="89">
        <f>Enjeux!B7</f>
        <v>0</v>
      </c>
      <c r="C19" s="89">
        <f>Enjeux!C7</f>
        <v>0</v>
      </c>
      <c r="D19" s="129">
        <f>Enjeux!D7</f>
        <v>0</v>
      </c>
      <c r="E19" s="262">
        <f>Enjeux!G7</f>
        <v>0</v>
      </c>
      <c r="F19" s="86">
        <f>Enjeux!J7</f>
        <v>0</v>
      </c>
      <c r="G19" s="87">
        <f>Enjeux!M7</f>
        <v>0</v>
      </c>
      <c r="H19" s="88">
        <f>Enjeux!P7</f>
        <v>0</v>
      </c>
      <c r="I19" s="59">
        <f>Enjeux!S7</f>
        <v>0</v>
      </c>
    </row>
    <row r="20" spans="1:9" ht="15.7" x14ac:dyDescent="0.5">
      <c r="A20" s="89">
        <f>Enjeux!A8</f>
        <v>0</v>
      </c>
      <c r="B20" s="89">
        <f>Enjeux!B8</f>
        <v>0</v>
      </c>
      <c r="C20" s="89">
        <f>Enjeux!C8</f>
        <v>0</v>
      </c>
      <c r="D20" s="129">
        <f>Enjeux!D8</f>
        <v>0</v>
      </c>
      <c r="E20" s="262">
        <f>Enjeux!G8</f>
        <v>0</v>
      </c>
      <c r="F20" s="86">
        <f>Enjeux!J8</f>
        <v>0</v>
      </c>
      <c r="G20" s="87">
        <f>Enjeux!M8</f>
        <v>0</v>
      </c>
      <c r="H20" s="88">
        <f>Enjeux!P8</f>
        <v>0</v>
      </c>
      <c r="I20" s="59">
        <f>Enjeux!S8</f>
        <v>0</v>
      </c>
    </row>
    <row r="21" spans="1:9" ht="15.7" x14ac:dyDescent="0.5">
      <c r="A21" s="89">
        <f>Enjeux!A9</f>
        <v>0</v>
      </c>
      <c r="B21" s="89">
        <f>Enjeux!B9</f>
        <v>0</v>
      </c>
      <c r="C21" s="89">
        <f>Enjeux!C9</f>
        <v>0</v>
      </c>
      <c r="D21" s="129">
        <f>Enjeux!D9</f>
        <v>0</v>
      </c>
      <c r="E21" s="262">
        <f>Enjeux!G9</f>
        <v>0</v>
      </c>
      <c r="F21" s="86">
        <f>Enjeux!J9</f>
        <v>0</v>
      </c>
      <c r="G21" s="87">
        <f>Enjeux!M9</f>
        <v>0</v>
      </c>
      <c r="H21" s="88">
        <f>Enjeux!P9</f>
        <v>0</v>
      </c>
      <c r="I21" s="59">
        <f>Enjeux!S9</f>
        <v>0</v>
      </c>
    </row>
    <row r="22" spans="1:9" ht="15.7" x14ac:dyDescent="0.5">
      <c r="A22" s="89">
        <f>Enjeux!A10</f>
        <v>0</v>
      </c>
      <c r="B22" s="89">
        <f>Enjeux!B10</f>
        <v>0</v>
      </c>
      <c r="C22" s="89">
        <f>Enjeux!C10</f>
        <v>0</v>
      </c>
      <c r="D22" s="129">
        <f>Enjeux!D10</f>
        <v>0</v>
      </c>
      <c r="E22" s="262">
        <f>Enjeux!G10</f>
        <v>0</v>
      </c>
      <c r="F22" s="86">
        <f>Enjeux!J10</f>
        <v>0</v>
      </c>
      <c r="G22" s="87">
        <f>Enjeux!M10</f>
        <v>0</v>
      </c>
      <c r="H22" s="88">
        <f>Enjeux!P10</f>
        <v>0</v>
      </c>
      <c r="I22" s="59">
        <f>Enjeux!S10</f>
        <v>0</v>
      </c>
    </row>
    <row r="23" spans="1:9" ht="15.7" x14ac:dyDescent="0.5">
      <c r="A23" s="89">
        <f>Enjeux!A11</f>
        <v>0</v>
      </c>
      <c r="B23" s="89">
        <f>Enjeux!B11</f>
        <v>0</v>
      </c>
      <c r="C23" s="89">
        <f>Enjeux!C11</f>
        <v>0</v>
      </c>
      <c r="D23" s="129">
        <f>Enjeux!D11</f>
        <v>0</v>
      </c>
      <c r="E23" s="262">
        <f>Enjeux!G11</f>
        <v>0</v>
      </c>
      <c r="F23" s="86">
        <f>Enjeux!J11</f>
        <v>0</v>
      </c>
      <c r="G23" s="87">
        <f>Enjeux!M11</f>
        <v>0</v>
      </c>
      <c r="H23" s="88">
        <f>Enjeux!P11</f>
        <v>0</v>
      </c>
      <c r="I23" s="59">
        <f>Enjeux!S11</f>
        <v>0</v>
      </c>
    </row>
    <row r="24" spans="1:9" ht="15.7" x14ac:dyDescent="0.5">
      <c r="A24" s="89">
        <f>Enjeux!A12</f>
        <v>0</v>
      </c>
      <c r="B24" s="89">
        <f>Enjeux!B12</f>
        <v>0</v>
      </c>
      <c r="C24" s="89">
        <f>Enjeux!C12</f>
        <v>0</v>
      </c>
      <c r="D24" s="129">
        <f>Enjeux!D12</f>
        <v>0</v>
      </c>
      <c r="E24" s="262">
        <f>Enjeux!G12</f>
        <v>0</v>
      </c>
      <c r="F24" s="86">
        <f>Enjeux!J12</f>
        <v>0</v>
      </c>
      <c r="G24" s="87">
        <f>Enjeux!M12</f>
        <v>0</v>
      </c>
      <c r="H24" s="88">
        <f>Enjeux!P12</f>
        <v>0</v>
      </c>
      <c r="I24" s="59">
        <f>Enjeux!S12</f>
        <v>0</v>
      </c>
    </row>
    <row r="25" spans="1:9" ht="15.7" x14ac:dyDescent="0.5">
      <c r="A25" s="89">
        <f>Enjeux!A13</f>
        <v>0</v>
      </c>
      <c r="B25" s="89">
        <f>Enjeux!B13</f>
        <v>0</v>
      </c>
      <c r="C25" s="89">
        <f>Enjeux!C13</f>
        <v>0</v>
      </c>
      <c r="D25" s="129">
        <f>Enjeux!D13</f>
        <v>0</v>
      </c>
      <c r="E25" s="262">
        <f>Enjeux!G13</f>
        <v>0</v>
      </c>
      <c r="F25" s="86">
        <f>Enjeux!J13</f>
        <v>0</v>
      </c>
      <c r="G25" s="87">
        <f>Enjeux!M13</f>
        <v>0</v>
      </c>
      <c r="H25" s="88">
        <f>Enjeux!P13</f>
        <v>0</v>
      </c>
      <c r="I25" s="59">
        <f>Enjeux!S13</f>
        <v>0</v>
      </c>
    </row>
    <row r="26" spans="1:9" ht="15.7" x14ac:dyDescent="0.5">
      <c r="A26" s="89">
        <f>Enjeux!A14</f>
        <v>0</v>
      </c>
      <c r="B26" s="89">
        <f>Enjeux!B14</f>
        <v>0</v>
      </c>
      <c r="C26" s="89">
        <f>Enjeux!C14</f>
        <v>0</v>
      </c>
      <c r="D26" s="129">
        <f>Enjeux!D14</f>
        <v>0</v>
      </c>
      <c r="E26" s="262">
        <f>Enjeux!G14</f>
        <v>0</v>
      </c>
      <c r="F26" s="86">
        <f>Enjeux!J14</f>
        <v>0</v>
      </c>
      <c r="G26" s="87">
        <f>Enjeux!M14</f>
        <v>0</v>
      </c>
      <c r="H26" s="88">
        <f>Enjeux!P14</f>
        <v>0</v>
      </c>
      <c r="I26" s="59">
        <f>Enjeux!S14</f>
        <v>0</v>
      </c>
    </row>
    <row r="27" spans="1:9" ht="15.7" x14ac:dyDescent="0.5">
      <c r="A27" s="89">
        <f>Enjeux!A15</f>
        <v>0</v>
      </c>
      <c r="B27" s="89">
        <f>Enjeux!B15</f>
        <v>0</v>
      </c>
      <c r="C27" s="89">
        <f>Enjeux!C15</f>
        <v>0</v>
      </c>
      <c r="D27" s="129">
        <f>Enjeux!D15</f>
        <v>0</v>
      </c>
      <c r="E27" s="262">
        <f>Enjeux!G15</f>
        <v>0</v>
      </c>
      <c r="F27" s="86">
        <f>Enjeux!J15</f>
        <v>0</v>
      </c>
      <c r="G27" s="87">
        <f>Enjeux!M15</f>
        <v>0</v>
      </c>
      <c r="H27" s="88">
        <f>Enjeux!P15</f>
        <v>0</v>
      </c>
      <c r="I27" s="59">
        <f>Enjeux!S15</f>
        <v>0</v>
      </c>
    </row>
    <row r="28" spans="1:9" ht="15.7" x14ac:dyDescent="0.5">
      <c r="A28" s="89">
        <f>Enjeux!A16</f>
        <v>0</v>
      </c>
      <c r="B28" s="89">
        <f>Enjeux!B16</f>
        <v>0</v>
      </c>
      <c r="C28" s="89">
        <f>Enjeux!C16</f>
        <v>0</v>
      </c>
      <c r="D28" s="129">
        <f>Enjeux!D16</f>
        <v>0</v>
      </c>
      <c r="E28" s="262">
        <f>Enjeux!G16</f>
        <v>0</v>
      </c>
      <c r="F28" s="86">
        <f>Enjeux!J16</f>
        <v>0</v>
      </c>
      <c r="G28" s="87">
        <f>Enjeux!M16</f>
        <v>0</v>
      </c>
      <c r="H28" s="88">
        <f>Enjeux!P16</f>
        <v>0</v>
      </c>
      <c r="I28" s="59">
        <f>Enjeux!S16</f>
        <v>0</v>
      </c>
    </row>
    <row r="29" spans="1:9" ht="15.7" x14ac:dyDescent="0.5">
      <c r="A29" s="89">
        <f>Enjeux!A17</f>
        <v>0</v>
      </c>
      <c r="B29" s="89">
        <f>Enjeux!B17</f>
        <v>0</v>
      </c>
      <c r="C29" s="89">
        <f>Enjeux!C17</f>
        <v>0</v>
      </c>
      <c r="D29" s="129">
        <f>Enjeux!D17</f>
        <v>0</v>
      </c>
      <c r="E29" s="262">
        <f>Enjeux!G17</f>
        <v>0</v>
      </c>
      <c r="F29" s="86">
        <f>Enjeux!J17</f>
        <v>0</v>
      </c>
      <c r="G29" s="87">
        <f>Enjeux!M17</f>
        <v>0</v>
      </c>
      <c r="H29" s="88">
        <f>Enjeux!P17</f>
        <v>0</v>
      </c>
      <c r="I29" s="59">
        <f>Enjeux!S17</f>
        <v>0</v>
      </c>
    </row>
    <row r="30" spans="1:9" ht="15.7" x14ac:dyDescent="0.5">
      <c r="A30" s="90">
        <f>'Corps et Santé'!A6</f>
        <v>0</v>
      </c>
      <c r="B30" s="90">
        <f>'Corps et Santé'!B6</f>
        <v>0</v>
      </c>
      <c r="C30" s="90">
        <f>'Corps et Santé'!C6</f>
        <v>0</v>
      </c>
      <c r="D30" s="129">
        <f>'Corps et Santé'!D6</f>
        <v>0</v>
      </c>
      <c r="E30" s="262">
        <f>'Corps et Santé'!G6</f>
        <v>0</v>
      </c>
      <c r="F30" s="86">
        <f>'Corps et Santé'!J6</f>
        <v>0</v>
      </c>
      <c r="G30" s="87">
        <f>'Corps et Santé'!M6</f>
        <v>0</v>
      </c>
      <c r="H30" s="88">
        <f>'Corps et Santé'!P6</f>
        <v>0</v>
      </c>
      <c r="I30" s="59">
        <f>'Corps et Santé'!S6</f>
        <v>0</v>
      </c>
    </row>
    <row r="31" spans="1:9" ht="15.7" x14ac:dyDescent="0.5">
      <c r="A31" s="90">
        <f>'Corps et Santé'!A7</f>
        <v>0</v>
      </c>
      <c r="B31" s="90">
        <f>'Corps et Santé'!B7</f>
        <v>0</v>
      </c>
      <c r="C31" s="90">
        <f>'Corps et Santé'!C7</f>
        <v>0</v>
      </c>
      <c r="D31" s="129">
        <f>'Corps et Santé'!D7</f>
        <v>0</v>
      </c>
      <c r="E31" s="262">
        <f>'Corps et Santé'!G7</f>
        <v>0</v>
      </c>
      <c r="F31" s="86">
        <f>'Corps et Santé'!J7</f>
        <v>0</v>
      </c>
      <c r="G31" s="87">
        <f>'Corps et Santé'!M7</f>
        <v>0</v>
      </c>
      <c r="H31" s="88">
        <f>'Corps et Santé'!P7</f>
        <v>0</v>
      </c>
      <c r="I31" s="59">
        <f>'Corps et Santé'!S7</f>
        <v>0</v>
      </c>
    </row>
    <row r="32" spans="1:9" ht="15.7" x14ac:dyDescent="0.5">
      <c r="A32" s="90">
        <f>'Corps et Santé'!A8</f>
        <v>0</v>
      </c>
      <c r="B32" s="90">
        <f>'Corps et Santé'!B8</f>
        <v>0</v>
      </c>
      <c r="C32" s="90">
        <f>'Corps et Santé'!C8</f>
        <v>0</v>
      </c>
      <c r="D32" s="129">
        <f>'Corps et Santé'!D8</f>
        <v>0</v>
      </c>
      <c r="E32" s="262">
        <f>'Corps et Santé'!G8</f>
        <v>0</v>
      </c>
      <c r="F32" s="86">
        <f>'Corps et Santé'!J8</f>
        <v>0</v>
      </c>
      <c r="G32" s="87">
        <f>'Corps et Santé'!M8</f>
        <v>0</v>
      </c>
      <c r="H32" s="88">
        <f>'Corps et Santé'!P8</f>
        <v>0</v>
      </c>
      <c r="I32" s="59">
        <f>'Corps et Santé'!S8</f>
        <v>0</v>
      </c>
    </row>
    <row r="33" spans="1:9" ht="15.7" x14ac:dyDescent="0.5">
      <c r="A33" s="90">
        <f>'Corps et Santé'!A9</f>
        <v>0</v>
      </c>
      <c r="B33" s="90">
        <f>'Corps et Santé'!B9</f>
        <v>0</v>
      </c>
      <c r="C33" s="90">
        <f>'Corps et Santé'!C9</f>
        <v>0</v>
      </c>
      <c r="D33" s="129">
        <f>'Corps et Santé'!D9</f>
        <v>0</v>
      </c>
      <c r="E33" s="262">
        <f>'Corps et Santé'!G9</f>
        <v>0</v>
      </c>
      <c r="F33" s="86">
        <f>'Corps et Santé'!J9</f>
        <v>0</v>
      </c>
      <c r="G33" s="87">
        <f>'Corps et Santé'!M9</f>
        <v>0</v>
      </c>
      <c r="H33" s="88">
        <f>'Corps et Santé'!P9</f>
        <v>0</v>
      </c>
      <c r="I33" s="59">
        <f>'Corps et Santé'!S9</f>
        <v>0</v>
      </c>
    </row>
    <row r="34" spans="1:9" ht="15.7" x14ac:dyDescent="0.5">
      <c r="A34" s="90">
        <f>'Corps et Santé'!A10</f>
        <v>0</v>
      </c>
      <c r="B34" s="90">
        <f>'Corps et Santé'!B10</f>
        <v>0</v>
      </c>
      <c r="C34" s="90">
        <f>'Corps et Santé'!C10</f>
        <v>0</v>
      </c>
      <c r="D34" s="129">
        <f>'Corps et Santé'!D10</f>
        <v>0</v>
      </c>
      <c r="E34" s="262">
        <f>'Corps et Santé'!G10</f>
        <v>0</v>
      </c>
      <c r="F34" s="86">
        <f>'Corps et Santé'!J10</f>
        <v>0</v>
      </c>
      <c r="G34" s="87">
        <f>'Corps et Santé'!M10</f>
        <v>0</v>
      </c>
      <c r="H34" s="88">
        <f>'Corps et Santé'!P10</f>
        <v>0</v>
      </c>
      <c r="I34" s="59">
        <f>'Corps et Santé'!S10</f>
        <v>0</v>
      </c>
    </row>
    <row r="35" spans="1:9" ht="15.7" x14ac:dyDescent="0.5">
      <c r="A35" s="90">
        <f>'Corps et Santé'!A11</f>
        <v>0</v>
      </c>
      <c r="B35" s="90">
        <f>'Corps et Santé'!B11</f>
        <v>0</v>
      </c>
      <c r="C35" s="90">
        <f>'Corps et Santé'!C11</f>
        <v>0</v>
      </c>
      <c r="D35" s="129">
        <f>'Corps et Santé'!D11</f>
        <v>0</v>
      </c>
      <c r="E35" s="262">
        <f>'Corps et Santé'!G11</f>
        <v>0</v>
      </c>
      <c r="F35" s="86">
        <f>'Corps et Santé'!J11</f>
        <v>0</v>
      </c>
      <c r="G35" s="87">
        <f>'Corps et Santé'!M11</f>
        <v>0</v>
      </c>
      <c r="H35" s="88">
        <f>'Corps et Santé'!P11</f>
        <v>0</v>
      </c>
      <c r="I35" s="59">
        <f>'Corps et Santé'!S11</f>
        <v>0</v>
      </c>
    </row>
    <row r="36" spans="1:9" ht="15.7" x14ac:dyDescent="0.5">
      <c r="A36" s="90">
        <f>'Corps et Santé'!A12</f>
        <v>0</v>
      </c>
      <c r="B36" s="90">
        <f>'Corps et Santé'!B12</f>
        <v>0</v>
      </c>
      <c r="C36" s="90">
        <f>'Corps et Santé'!C12</f>
        <v>0</v>
      </c>
      <c r="D36" s="129">
        <f>'Corps et Santé'!D12</f>
        <v>0</v>
      </c>
      <c r="E36" s="262">
        <f>'Corps et Santé'!G12</f>
        <v>0</v>
      </c>
      <c r="F36" s="86">
        <f>'Corps et Santé'!J12</f>
        <v>0</v>
      </c>
      <c r="G36" s="87">
        <f>'Corps et Santé'!M12</f>
        <v>0</v>
      </c>
      <c r="H36" s="88">
        <f>'Corps et Santé'!P12</f>
        <v>0</v>
      </c>
      <c r="I36" s="59">
        <f>'Corps et Santé'!S12</f>
        <v>0</v>
      </c>
    </row>
    <row r="37" spans="1:9" ht="15.7" x14ac:dyDescent="0.5">
      <c r="A37" s="90">
        <f>'Corps et Santé'!A13</f>
        <v>0</v>
      </c>
      <c r="B37" s="90">
        <f>'Corps et Santé'!B13</f>
        <v>0</v>
      </c>
      <c r="C37" s="90">
        <f>'Corps et Santé'!C13</f>
        <v>0</v>
      </c>
      <c r="D37" s="129">
        <f>'Corps et Santé'!D13</f>
        <v>0</v>
      </c>
      <c r="E37" s="262">
        <f>'Corps et Santé'!G13</f>
        <v>0</v>
      </c>
      <c r="F37" s="86">
        <f>'Corps et Santé'!J13</f>
        <v>0</v>
      </c>
      <c r="G37" s="87">
        <f>'Corps et Santé'!M13</f>
        <v>0</v>
      </c>
      <c r="H37" s="88">
        <f>'Corps et Santé'!P13</f>
        <v>0</v>
      </c>
      <c r="I37" s="59">
        <f>'Corps et Santé'!S13</f>
        <v>0</v>
      </c>
    </row>
    <row r="38" spans="1:9" ht="15.7" x14ac:dyDescent="0.5">
      <c r="A38" s="90">
        <f>'Corps et Santé'!A14</f>
        <v>0</v>
      </c>
      <c r="B38" s="90">
        <f>'Corps et Santé'!B14</f>
        <v>0</v>
      </c>
      <c r="C38" s="90">
        <f>'Corps et Santé'!C14</f>
        <v>0</v>
      </c>
      <c r="D38" s="129">
        <f>'Corps et Santé'!D14</f>
        <v>0</v>
      </c>
      <c r="E38" s="262">
        <f>'Corps et Santé'!G14</f>
        <v>0</v>
      </c>
      <c r="F38" s="86">
        <f>'Corps et Santé'!J14</f>
        <v>0</v>
      </c>
      <c r="G38" s="87">
        <f>'Corps et Santé'!M14</f>
        <v>0</v>
      </c>
      <c r="H38" s="88">
        <f>'Corps et Santé'!P14</f>
        <v>0</v>
      </c>
      <c r="I38" s="59">
        <f>'Corps et Santé'!S14</f>
        <v>0</v>
      </c>
    </row>
    <row r="39" spans="1:9" ht="15.7" x14ac:dyDescent="0.5">
      <c r="A39" s="90">
        <f>'Corps et Santé'!A15</f>
        <v>0</v>
      </c>
      <c r="B39" s="90">
        <f>'Corps et Santé'!B15</f>
        <v>0</v>
      </c>
      <c r="C39" s="90">
        <f>'Corps et Santé'!C15</f>
        <v>0</v>
      </c>
      <c r="D39" s="129">
        <f>'Corps et Santé'!D15</f>
        <v>0</v>
      </c>
      <c r="E39" s="262">
        <f>'Corps et Santé'!G15</f>
        <v>0</v>
      </c>
      <c r="F39" s="86">
        <f>'Corps et Santé'!J15</f>
        <v>0</v>
      </c>
      <c r="G39" s="87">
        <f>'Corps et Santé'!M15</f>
        <v>0</v>
      </c>
      <c r="H39" s="88">
        <f>'Corps et Santé'!P15</f>
        <v>0</v>
      </c>
      <c r="I39" s="59">
        <f>'Corps et Santé'!S15</f>
        <v>0</v>
      </c>
    </row>
    <row r="40" spans="1:9" ht="15.7" x14ac:dyDescent="0.5">
      <c r="A40" s="90">
        <f>'Corps et Santé'!A16</f>
        <v>0</v>
      </c>
      <c r="B40" s="90">
        <f>'Corps et Santé'!B16</f>
        <v>0</v>
      </c>
      <c r="C40" s="90">
        <f>'Corps et Santé'!C16</f>
        <v>0</v>
      </c>
      <c r="D40" s="129">
        <f>'Corps et Santé'!D16</f>
        <v>0</v>
      </c>
      <c r="E40" s="262">
        <f>'Corps et Santé'!G16</f>
        <v>0</v>
      </c>
      <c r="F40" s="86">
        <f>'Corps et Santé'!J16</f>
        <v>0</v>
      </c>
      <c r="G40" s="87">
        <f>'Corps et Santé'!M16</f>
        <v>0</v>
      </c>
      <c r="H40" s="88">
        <f>'Corps et Santé'!P16</f>
        <v>0</v>
      </c>
      <c r="I40" s="59">
        <f>'Corps et Santé'!S16</f>
        <v>0</v>
      </c>
    </row>
    <row r="41" spans="1:9" ht="15.7" x14ac:dyDescent="0.5">
      <c r="A41" s="90">
        <f>'Corps et Santé'!A17</f>
        <v>0</v>
      </c>
      <c r="B41" s="90">
        <f>'Corps et Santé'!B17</f>
        <v>0</v>
      </c>
      <c r="C41" s="90">
        <f>'Corps et Santé'!C17</f>
        <v>0</v>
      </c>
      <c r="D41" s="129">
        <f>'Corps et Santé'!D17</f>
        <v>0</v>
      </c>
      <c r="E41" s="262">
        <f>'Corps et Santé'!G17</f>
        <v>0</v>
      </c>
      <c r="F41" s="86">
        <f>'Corps et Santé'!J17</f>
        <v>0</v>
      </c>
      <c r="G41" s="87">
        <f>'Corps et Santé'!M17</f>
        <v>0</v>
      </c>
      <c r="H41" s="88">
        <f>'Corps et Santé'!P17</f>
        <v>0</v>
      </c>
      <c r="I41" s="59">
        <f>'Corps et Santé'!S17</f>
        <v>0</v>
      </c>
    </row>
    <row r="42" spans="1:9" ht="14.7" thickBot="1" x14ac:dyDescent="0.55000000000000004"/>
    <row r="43" spans="1:9" ht="16" thickBot="1" x14ac:dyDescent="0.55000000000000004">
      <c r="D43" s="124" t="s">
        <v>64</v>
      </c>
      <c r="E43" s="263">
        <f>COUNTIFS($E$6:$E$41,"ES")</f>
        <v>0</v>
      </c>
      <c r="F43" s="125">
        <f>COUNTIFS($F$6:$F$41,"ES")</f>
        <v>0</v>
      </c>
      <c r="G43" s="126">
        <f>COUNTIFS($G$6:$G$41,"ES")</f>
        <v>0</v>
      </c>
      <c r="H43" s="127">
        <f>COUNTIFS($H$6:$H$41,"ES")</f>
        <v>0</v>
      </c>
      <c r="I43" s="128">
        <f>COUNTIFS($I$6:$I$41,"ES")</f>
        <v>0</v>
      </c>
    </row>
  </sheetData>
  <sheetProtection formatCells="0" formatColumns="0" formatRows="0"/>
  <autoFilter ref="A5:D5" xr:uid="{00000000-0009-0000-0000-000004000000}"/>
  <mergeCells count="3">
    <mergeCell ref="A1:D3"/>
    <mergeCell ref="C4:D4"/>
    <mergeCell ref="E4:I4"/>
  </mergeCells>
  <pageMargins left="0.7" right="0.7" top="0.75" bottom="0.75" header="0.3" footer="0.3"/>
  <pageSetup paperSize="8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499984740745262"/>
  </sheetPr>
  <dimension ref="A1:G44"/>
  <sheetViews>
    <sheetView showGridLines="0" zoomScale="80" zoomScaleNormal="80" zoomScaleSheetLayoutView="25" workbookViewId="0">
      <pane xSplit="1" ySplit="3" topLeftCell="B4" activePane="bottomRight" state="frozen"/>
      <selection activeCell="D8" sqref="D8"/>
      <selection pane="topRight" activeCell="D8" sqref="D8"/>
      <selection pane="bottomLeft" activeCell="D8" sqref="D8"/>
      <selection pane="bottomRight" activeCell="A15" sqref="A15:A18"/>
    </sheetView>
  </sheetViews>
  <sheetFormatPr baseColWidth="10" defaultColWidth="10.87890625" defaultRowHeight="14.35" x14ac:dyDescent="0.5"/>
  <cols>
    <col min="1" max="1" width="22.29296875" style="3" customWidth="1"/>
    <col min="2" max="2" width="65.29296875" style="2" customWidth="1"/>
    <col min="3" max="3" width="21.41015625" style="6" customWidth="1"/>
    <col min="4" max="4" width="21.41015625" style="7" customWidth="1"/>
    <col min="5" max="5" width="21.41015625" style="8" customWidth="1"/>
    <col min="6" max="6" width="20.5859375" style="196" customWidth="1"/>
    <col min="7" max="7" width="27.41015625" style="9" customWidth="1"/>
    <col min="8" max="16384" width="10.87890625" style="3"/>
  </cols>
  <sheetData>
    <row r="1" spans="1:7" ht="49.35" customHeight="1" x14ac:dyDescent="0.5">
      <c r="A1" s="414" t="s">
        <v>133</v>
      </c>
      <c r="B1" s="415"/>
      <c r="C1" s="413" t="s">
        <v>124</v>
      </c>
      <c r="D1" s="413"/>
      <c r="E1" s="413"/>
      <c r="F1" s="448" t="s">
        <v>123</v>
      </c>
      <c r="G1" s="451" t="s">
        <v>122</v>
      </c>
    </row>
    <row r="2" spans="1:7" ht="15.7" x14ac:dyDescent="0.5">
      <c r="A2" s="416"/>
      <c r="B2" s="417"/>
      <c r="C2" s="102" t="s">
        <v>8</v>
      </c>
      <c r="D2" s="103" t="s">
        <v>30</v>
      </c>
      <c r="E2" s="104" t="s">
        <v>31</v>
      </c>
      <c r="F2" s="449"/>
      <c r="G2" s="452"/>
    </row>
    <row r="3" spans="1:7" ht="47.35" thickBot="1" x14ac:dyDescent="0.55000000000000004">
      <c r="A3" s="418"/>
      <c r="B3" s="419"/>
      <c r="C3" s="105" t="s">
        <v>9</v>
      </c>
      <c r="D3" s="106" t="s">
        <v>33</v>
      </c>
      <c r="E3" s="107" t="s">
        <v>32</v>
      </c>
      <c r="F3" s="450"/>
      <c r="G3" s="453"/>
    </row>
    <row r="4" spans="1:7" ht="28.5" customHeight="1" x14ac:dyDescent="0.5">
      <c r="A4" s="424" t="str">
        <f>'Listes déroulantes'!D2</f>
        <v>Pratiquer des démarches scientifiques</v>
      </c>
      <c r="B4" s="264" t="str">
        <f>'Listes déroulantes'!D3</f>
        <v xml:space="preserve">  Formuler et résoudre un problème scientifique.</v>
      </c>
      <c r="C4" s="265">
        <f>COUNTIFS('Terre, Vie et Vivant'!$E$6:F$17,$B4)</f>
        <v>0</v>
      </c>
      <c r="D4" s="266">
        <f>COUNTIFS(Enjeux!$E$6:F$17,$B4)</f>
        <v>0</v>
      </c>
      <c r="E4" s="267">
        <f>COUNTIFS('Corps et Santé'!$E$6:F$17,$B4)</f>
        <v>0</v>
      </c>
      <c r="F4" s="268">
        <f>SUM($C4:$E4)</f>
        <v>0</v>
      </c>
      <c r="G4" s="420">
        <f>SUM(F4:F12)</f>
        <v>0</v>
      </c>
    </row>
    <row r="5" spans="1:7" ht="48" customHeight="1" x14ac:dyDescent="0.5">
      <c r="A5" s="425"/>
      <c r="B5" s="269" t="str">
        <f>'Listes déroulantes'!D4</f>
        <v xml:space="preserve">  Observer, questionner, formuler une hypothèse, en déduire ses conséquences testables ou vérifiables, expérimenter, raisonner avec rigueur, modéliser, argumenter. </v>
      </c>
      <c r="C5" s="270">
        <f>COUNTIFS('Terre, Vie et Vivant'!$E$6:F$17,$B5)</f>
        <v>0</v>
      </c>
      <c r="D5" s="271">
        <f>COUNTIFS(Enjeux!$E$6:F$17,$B5)</f>
        <v>0</v>
      </c>
      <c r="E5" s="272">
        <f>COUNTIFS('Corps et Santé'!$E$6:F$17,$B5)</f>
        <v>0</v>
      </c>
      <c r="F5" s="273">
        <f t="shared" ref="F5:F12" si="0">SUM($C5:$E5)</f>
        <v>0</v>
      </c>
      <c r="G5" s="421"/>
    </row>
    <row r="6" spans="1:7" ht="33.75" customHeight="1" x14ac:dyDescent="0.5">
      <c r="A6" s="426"/>
      <c r="B6" s="274" t="str">
        <f>'Listes déroulantes'!D5</f>
        <v>CL – Analyser un problème, concevoir une stratégie de résolution et en prévoir les résultats</v>
      </c>
      <c r="C6" s="275">
        <f>COUNTIFS('Terre, Vie et Vivant'!$E$6:F$17,$B6)</f>
        <v>0</v>
      </c>
      <c r="D6" s="276">
        <f>COUNTIFS(Enjeux!$E$6:F$17,$B6)</f>
        <v>0</v>
      </c>
      <c r="E6" s="277">
        <f>COUNTIFS('Corps et Santé'!$E$6:F$17,$B6)</f>
        <v>0</v>
      </c>
      <c r="F6" s="278">
        <f t="shared" si="0"/>
        <v>0</v>
      </c>
      <c r="G6" s="422"/>
    </row>
    <row r="7" spans="1:7" ht="35.25" customHeight="1" x14ac:dyDescent="0.5">
      <c r="A7" s="426"/>
      <c r="B7" s="269" t="str">
        <f>'Listes déroulantes'!D6</f>
        <v xml:space="preserve">  Interpréter des résultats et en tirer des conclusions. </v>
      </c>
      <c r="C7" s="270">
        <f>COUNTIFS('Terre, Vie et Vivant'!$E$6:F$17,$B7)</f>
        <v>0</v>
      </c>
      <c r="D7" s="271">
        <f>COUNTIFS(Enjeux!$E$6:F$17,$B7)</f>
        <v>0</v>
      </c>
      <c r="E7" s="272">
        <f>COUNTIFS('Corps et Santé'!$E$6:F$17,$B7)</f>
        <v>0</v>
      </c>
      <c r="F7" s="273">
        <f t="shared" si="0"/>
        <v>0</v>
      </c>
      <c r="G7" s="422"/>
    </row>
    <row r="8" spans="1:7" ht="33.75" customHeight="1" x14ac:dyDescent="0.5">
      <c r="A8" s="426"/>
      <c r="B8" s="274" t="str">
        <f>'Listes déroulantes'!D7</f>
        <v>CL – Raisonner, argumenter, conclure en exerçant des démarches scientifiques et un sens critique</v>
      </c>
      <c r="C8" s="275">
        <f>COUNTIFS('Terre, Vie et Vivant'!$E$6:F$17,$B8)</f>
        <v>0</v>
      </c>
      <c r="D8" s="276">
        <f>COUNTIFS(Enjeux!$E$6:F$17,$B8)</f>
        <v>0</v>
      </c>
      <c r="E8" s="277">
        <f>COUNTIFS('Corps et Santé'!$E$6:F$17,$B8)</f>
        <v>0</v>
      </c>
      <c r="F8" s="278">
        <f t="shared" si="0"/>
        <v>0</v>
      </c>
      <c r="G8" s="422"/>
    </row>
    <row r="9" spans="1:7" ht="33.75" customHeight="1" x14ac:dyDescent="0.5">
      <c r="A9" s="426"/>
      <c r="B9" s="269" t="str">
        <f>'Listes déroulantes'!D8</f>
        <v>CL – Présenter et exploiter des démarches et des résultats pour discuter de la validité d’une hypothèse</v>
      </c>
      <c r="C9" s="270">
        <f>COUNTIFS('Terre, Vie et Vivant'!$E$6:F$17,$B9)</f>
        <v>0</v>
      </c>
      <c r="D9" s="271">
        <f>COUNTIFS(Enjeux!$E$6:F$17,$B9)</f>
        <v>0</v>
      </c>
      <c r="E9" s="272">
        <f>COUNTIFS('Corps et Santé'!$E$6:F$17,$B9)</f>
        <v>0</v>
      </c>
      <c r="F9" s="273">
        <f t="shared" si="0"/>
        <v>0</v>
      </c>
      <c r="G9" s="422"/>
    </row>
    <row r="10" spans="1:7" ht="33.75" customHeight="1" x14ac:dyDescent="0.5">
      <c r="A10" s="426"/>
      <c r="B10" s="274" t="str">
        <f>'Listes déroulantes'!D9</f>
        <v xml:space="preserve">  Comprendre le lien entre les phénomènes naturels et le langage mathématique. </v>
      </c>
      <c r="C10" s="275">
        <f>COUNTIFS('Terre, Vie et Vivant'!$E$6:F$17,$B10)</f>
        <v>0</v>
      </c>
      <c r="D10" s="276">
        <f>COUNTIFS(Enjeux!$E$6:F$17,$B10)</f>
        <v>0</v>
      </c>
      <c r="E10" s="277">
        <f>COUNTIFS('Corps et Santé'!$E$6:F$17,$B10)</f>
        <v>0</v>
      </c>
      <c r="F10" s="278">
        <f t="shared" si="0"/>
        <v>0</v>
      </c>
      <c r="G10" s="422"/>
    </row>
    <row r="11" spans="1:7" ht="33.75" customHeight="1" x14ac:dyDescent="0.5">
      <c r="A11" s="426"/>
      <c r="B11" s="269" t="str">
        <f>'Listes déroulantes'!D10</f>
        <v xml:space="preserve">  Distinguer ce qui relève d’une croyance ou d’une opinion et ce qui constitue un savoir scientifique. </v>
      </c>
      <c r="C11" s="270">
        <f>COUNTIFS('Terre, Vie et Vivant'!$E$6:F$17,$B11)</f>
        <v>0</v>
      </c>
      <c r="D11" s="271">
        <f>COUNTIFS(Enjeux!$E$6:F$17,$B11)</f>
        <v>0</v>
      </c>
      <c r="E11" s="272">
        <f>COUNTIFS('Corps et Santé'!$E$6:F$17,$B11)</f>
        <v>0</v>
      </c>
      <c r="F11" s="273">
        <f t="shared" si="0"/>
        <v>0</v>
      </c>
      <c r="G11" s="422"/>
    </row>
    <row r="12" spans="1:7" ht="22.5" customHeight="1" thickBot="1" x14ac:dyDescent="0.55000000000000004">
      <c r="A12" s="427"/>
      <c r="B12" s="279" t="str">
        <f>'Listes déroulantes'!D11</f>
        <v>Autre à définir</v>
      </c>
      <c r="C12" s="280">
        <f>COUNTIFS('Terre, Vie et Vivant'!$E$6:F$17,$B12)</f>
        <v>0</v>
      </c>
      <c r="D12" s="281">
        <f>COUNTIFS(Enjeux!$E$6:F$17,$B12)</f>
        <v>0</v>
      </c>
      <c r="E12" s="282">
        <f>COUNTIFS('Corps et Santé'!$E$6:F$17,$B12)</f>
        <v>0</v>
      </c>
      <c r="F12" s="283">
        <f t="shared" si="0"/>
        <v>0</v>
      </c>
      <c r="G12" s="423"/>
    </row>
    <row r="13" spans="1:7" ht="14.45" customHeight="1" x14ac:dyDescent="0.5">
      <c r="B13" s="10" t="s">
        <v>36</v>
      </c>
      <c r="C13" s="11">
        <f>SUM(C4:C12)</f>
        <v>0</v>
      </c>
      <c r="D13" s="32">
        <f>SUM(D4:D12)</f>
        <v>0</v>
      </c>
      <c r="E13" s="44">
        <f>SUM(E4:E12)</f>
        <v>0</v>
      </c>
      <c r="F13" s="194"/>
    </row>
    <row r="14" spans="1:7" ht="14.45" customHeight="1" thickBot="1" x14ac:dyDescent="0.55000000000000004">
      <c r="B14" s="5"/>
      <c r="F14" s="195"/>
    </row>
    <row r="15" spans="1:7" ht="35.25" customHeight="1" x14ac:dyDescent="0.5">
      <c r="A15" s="428" t="str">
        <f>'Listes déroulantes'!E2</f>
        <v>Concevoir, créer, réaliser</v>
      </c>
      <c r="B15" s="12" t="str">
        <f>'Listes déroulantes'!E3</f>
        <v>CL – Mettre en œuvre un protocole dans le respect des consignes de sécurité et dans le respect de l’environnement</v>
      </c>
      <c r="C15" s="21">
        <f>COUNTIFS('Terre, Vie et Vivant'!$H$6:I$17,$B15)</f>
        <v>0</v>
      </c>
      <c r="D15" s="33">
        <f>COUNTIFS(Enjeux!$H$6:I$17,$B15)</f>
        <v>0</v>
      </c>
      <c r="E15" s="45">
        <f>COUNTIFS('Corps et Santé'!$H$6:I$17,$B15)</f>
        <v>0</v>
      </c>
      <c r="F15" s="203">
        <f>SUM($C15:$E15)</f>
        <v>0</v>
      </c>
      <c r="G15" s="435">
        <f>SUM(F15:F18)</f>
        <v>0</v>
      </c>
    </row>
    <row r="16" spans="1:7" ht="27" customHeight="1" x14ac:dyDescent="0.5">
      <c r="A16" s="429"/>
      <c r="B16" s="13" t="str">
        <f>'Listes déroulantes'!E4</f>
        <v xml:space="preserve">  Concevoir un protocole. </v>
      </c>
      <c r="C16" s="22">
        <f>COUNTIFS('Terre, Vie et Vivant'!$H$6:I$17,$B16)</f>
        <v>0</v>
      </c>
      <c r="D16" s="34">
        <f>COUNTIFS(Enjeux!$H$6:I$17,$B16)</f>
        <v>0</v>
      </c>
      <c r="E16" s="46">
        <f>COUNTIFS('Corps et Santé'!$H$6:I$17,$B16)</f>
        <v>0</v>
      </c>
      <c r="F16" s="204">
        <f t="shared" ref="F16:F18" si="1">SUM($C16:$E16)</f>
        <v>0</v>
      </c>
      <c r="G16" s="436"/>
    </row>
    <row r="17" spans="1:7" ht="52.5" customHeight="1" x14ac:dyDescent="0.5">
      <c r="A17" s="430"/>
      <c r="B17" s="60" t="str">
        <f>'Listes déroulantes'!E5</f>
        <v xml:space="preserve">  Identifier et choisir des notions, des outils et des techniques, ou des modèles simples pour mettre en œuvre une démarche scientifique. </v>
      </c>
      <c r="C17" s="61">
        <f>COUNTIFS('Terre, Vie et Vivant'!$H$6:I$17,$B17)</f>
        <v>0</v>
      </c>
      <c r="D17" s="62">
        <f>COUNTIFS(Enjeux!$H$6:I$17,$B17)</f>
        <v>0</v>
      </c>
      <c r="E17" s="63">
        <f>COUNTIFS('Corps et Santé'!$H$6:I$17,$B17)</f>
        <v>0</v>
      </c>
      <c r="F17" s="205">
        <f t="shared" si="1"/>
        <v>0</v>
      </c>
      <c r="G17" s="437"/>
    </row>
    <row r="18" spans="1:7" ht="23.45" customHeight="1" thickBot="1" x14ac:dyDescent="0.55000000000000004">
      <c r="A18" s="431"/>
      <c r="B18" s="64" t="str">
        <f>'Listes déroulantes'!E6</f>
        <v>Autre à définir</v>
      </c>
      <c r="C18" s="65">
        <f>COUNTIFS('Terre, Vie et Vivant'!$H$6:I$17,$B18)</f>
        <v>0</v>
      </c>
      <c r="D18" s="66">
        <f>COUNTIFS(Enjeux!$H$6:I$17,$B18)</f>
        <v>0</v>
      </c>
      <c r="E18" s="67">
        <f>COUNTIFS('Corps et Santé'!$H$6:I$17,$B18)</f>
        <v>0</v>
      </c>
      <c r="F18" s="206">
        <f t="shared" si="1"/>
        <v>0</v>
      </c>
      <c r="G18" s="438"/>
    </row>
    <row r="19" spans="1:7" ht="14.45" customHeight="1" x14ac:dyDescent="0.5">
      <c r="B19" s="10" t="s">
        <v>36</v>
      </c>
      <c r="C19" s="11">
        <f>SUM(C15:C18)</f>
        <v>0</v>
      </c>
      <c r="D19" s="32">
        <f>SUM(D15:D18)</f>
        <v>0</v>
      </c>
      <c r="E19" s="44">
        <f>SUM(E15:E18)</f>
        <v>0</v>
      </c>
      <c r="F19" s="194"/>
      <c r="G19" s="56"/>
    </row>
    <row r="20" spans="1:7" ht="14.7" thickBot="1" x14ac:dyDescent="0.55000000000000004">
      <c r="G20" s="56"/>
    </row>
    <row r="21" spans="1:7" ht="30" customHeight="1" x14ac:dyDescent="0.5">
      <c r="A21" s="432" t="str">
        <f>'Listes déroulantes'!F2</f>
        <v>Utiliser des outils et mobiliser des méthodes pour apprendre</v>
      </c>
      <c r="B21" s="14" t="str">
        <f>'Listes déroulantes'!F3</f>
        <v xml:space="preserve">  Apprendre à organiser son travail. 
</v>
      </c>
      <c r="C21" s="23">
        <f>COUNTIFS('Terre, Vie et Vivant'!$K$6:$L$17,$B21)</f>
        <v>0</v>
      </c>
      <c r="D21" s="35">
        <f>COUNTIFS(Enjeux!$K$6:$L$17,$B21)</f>
        <v>0</v>
      </c>
      <c r="E21" s="47">
        <f>COUNTIFS('Corps et Santé'!$K$6:$L$17,$B21)</f>
        <v>0</v>
      </c>
      <c r="F21" s="213">
        <f>SUM($C21:$E21)</f>
        <v>0</v>
      </c>
      <c r="G21" s="439">
        <f>SUM(F21:F28)</f>
        <v>0</v>
      </c>
    </row>
    <row r="22" spans="1:7" ht="43" x14ac:dyDescent="0.5">
      <c r="A22" s="433"/>
      <c r="B22" s="15" t="str">
        <f>'Listes déroulantes'!F4</f>
        <v>CL – Rechercher, extraire et exploiter l’information utile
(à partir de documents en citant ses sources, à des fins de connaissance et pas seulement d’information.)</v>
      </c>
      <c r="C22" s="24">
        <f>COUNTIFS('Terre, Vie et Vivant'!$K$6:$L$17,$B22)</f>
        <v>0</v>
      </c>
      <c r="D22" s="36">
        <f>COUNTIFS(Enjeux!$K$6:$L$17,$B22)</f>
        <v>0</v>
      </c>
      <c r="E22" s="48">
        <f>COUNTIFS('Corps et Santé'!$K$6:$L$17,$B22)</f>
        <v>0</v>
      </c>
      <c r="F22" s="214">
        <f t="shared" ref="F22:F28" si="2">SUM($C22:$E22)</f>
        <v>0</v>
      </c>
      <c r="G22" s="440"/>
    </row>
    <row r="23" spans="1:7" ht="38.25" customHeight="1" x14ac:dyDescent="0.5">
      <c r="A23" s="433"/>
      <c r="B23" s="16" t="str">
        <f>'Listes déroulantes'!F5</f>
        <v>CL - Mobiliser et organiser ses connaissances pour répondre à une question ou à un problème scientifique</v>
      </c>
      <c r="C23" s="25">
        <f>COUNTIFS('Terre, Vie et Vivant'!$K$6:$L$17,$B23)</f>
        <v>0</v>
      </c>
      <c r="D23" s="37">
        <f>COUNTIFS(Enjeux!$K$6:$L$17,$B23)</f>
        <v>0</v>
      </c>
      <c r="E23" s="49">
        <f>COUNTIFS('Corps et Santé'!$K$6:$L$17,$B23)</f>
        <v>0</v>
      </c>
      <c r="F23" s="215">
        <f t="shared" si="2"/>
        <v>0</v>
      </c>
      <c r="G23" s="440"/>
    </row>
    <row r="24" spans="1:7" ht="33" customHeight="1" x14ac:dyDescent="0.5">
      <c r="A24" s="433"/>
      <c r="B24" s="15" t="str">
        <f>'Listes déroulantes'!F6</f>
        <v xml:space="preserve">  Identifier et choisir les outils et les techniques pour garder trace de ses recherches (à l’oral et à l’écrit). 
</v>
      </c>
      <c r="C24" s="24">
        <f>COUNTIFS('Terre, Vie et Vivant'!$K$6:$L$17,$B24)</f>
        <v>0</v>
      </c>
      <c r="D24" s="36">
        <f>COUNTIFS(Enjeux!$K$6:$L$17,$B24)</f>
        <v>0</v>
      </c>
      <c r="E24" s="48">
        <f>COUNTIFS('Corps et Santé'!$K$6:$L$17,$B24)</f>
        <v>0</v>
      </c>
      <c r="F24" s="214">
        <f t="shared" si="2"/>
        <v>0</v>
      </c>
      <c r="G24" s="440"/>
    </row>
    <row r="25" spans="1:7" ht="21.75" customHeight="1" x14ac:dyDescent="0.5">
      <c r="A25" s="433"/>
      <c r="B25" s="16" t="str">
        <f>'Listes déroulantes'!F7</f>
        <v xml:space="preserve">  Coopérer et collaborer dans le cadre de démarches de projet. </v>
      </c>
      <c r="C25" s="25">
        <f>COUNTIFS('Terre, Vie et Vivant'!$K$6:$L$17,$B25)</f>
        <v>0</v>
      </c>
      <c r="D25" s="37">
        <f>COUNTIFS(Enjeux!$K$6:$L$17,$B25)</f>
        <v>0</v>
      </c>
      <c r="E25" s="49">
        <f>COUNTIFS('Corps et Santé'!$K$6:$L$17,$B25)</f>
        <v>0</v>
      </c>
      <c r="F25" s="215">
        <f t="shared" si="2"/>
        <v>0</v>
      </c>
      <c r="G25" s="440"/>
    </row>
    <row r="26" spans="1:7" ht="26.25" customHeight="1" x14ac:dyDescent="0.5">
      <c r="A26" s="433"/>
      <c r="B26" s="15" t="str">
        <f>'Listes déroulantes'!F8</f>
        <v xml:space="preserve">  Planifier et organiser son travail (Tle)</v>
      </c>
      <c r="C26" s="24">
        <f>COUNTIFS('Terre, Vie et Vivant'!$K$6:$L$17,$B26)</f>
        <v>0</v>
      </c>
      <c r="D26" s="36">
        <f>COUNTIFS(Enjeux!$K$6:$L$17,$B26)</f>
        <v>0</v>
      </c>
      <c r="E26" s="48">
        <f>COUNTIFS('Corps et Santé'!$K$6:$L$17,$B26)</f>
        <v>0</v>
      </c>
      <c r="F26" s="214">
        <f t="shared" si="2"/>
        <v>0</v>
      </c>
      <c r="G26" s="440"/>
    </row>
    <row r="27" spans="1:7" ht="37.5" customHeight="1" x14ac:dyDescent="0.5">
      <c r="A27" s="433"/>
      <c r="B27" s="16" t="str">
        <f>'Listes déroulantes'!F9</f>
        <v xml:space="preserve">  Garder trace de ses recherches (à l’oral et à l’écrit) et mémoire de ses acquis précédents. (Tle)</v>
      </c>
      <c r="C27" s="25">
        <f>COUNTIFS('Terre, Vie et Vivant'!$K$6:$L$17,$B27)</f>
        <v>0</v>
      </c>
      <c r="D27" s="37">
        <f>COUNTIFS(Enjeux!$K$6:$L$17,$B27)</f>
        <v>0</v>
      </c>
      <c r="E27" s="49">
        <f>COUNTIFS('Corps et Santé'!$K$6:$L$17,$B27)</f>
        <v>0</v>
      </c>
      <c r="F27" s="215">
        <f t="shared" si="2"/>
        <v>0</v>
      </c>
      <c r="G27" s="440"/>
    </row>
    <row r="28" spans="1:7" ht="18.75" customHeight="1" thickBot="1" x14ac:dyDescent="0.55000000000000004">
      <c r="A28" s="434"/>
      <c r="B28" s="197" t="str">
        <f>'Listes déroulantes'!F10</f>
        <v>Autre à définir</v>
      </c>
      <c r="C28" s="198">
        <f>COUNTIFS('Terre, Vie et Vivant'!$K$6:$L$17,$B28)</f>
        <v>0</v>
      </c>
      <c r="D28" s="199">
        <f>COUNTIFS(Enjeux!$K$6:$L$17,$B28)</f>
        <v>0</v>
      </c>
      <c r="E28" s="200">
        <f>COUNTIFS('Corps et Santé'!$K$6:$L$17,$B28)</f>
        <v>0</v>
      </c>
      <c r="F28" s="216">
        <f t="shared" si="2"/>
        <v>0</v>
      </c>
      <c r="G28" s="441"/>
    </row>
    <row r="29" spans="1:7" ht="14.45" customHeight="1" x14ac:dyDescent="0.5">
      <c r="B29" s="10" t="s">
        <v>36</v>
      </c>
      <c r="C29" s="11">
        <f>SUM(C21:C28)</f>
        <v>0</v>
      </c>
      <c r="D29" s="32">
        <f>SUM(D21:D28)</f>
        <v>0</v>
      </c>
      <c r="E29" s="44">
        <f>SUM(E21:E28)</f>
        <v>0</v>
      </c>
      <c r="F29" s="194"/>
      <c r="G29" s="56"/>
    </row>
    <row r="30" spans="1:7" ht="14.7" thickBot="1" x14ac:dyDescent="0.55000000000000004">
      <c r="G30" s="56"/>
    </row>
    <row r="31" spans="1:7" ht="48.75" customHeight="1" x14ac:dyDescent="0.5">
      <c r="A31" s="410" t="str">
        <f>'Listes déroulantes'!G2</f>
        <v>Communiquer et utiliser le numérique / Pratiquer des langages</v>
      </c>
      <c r="B31" s="17" t="str">
        <f>'Listes déroulantes'!G3</f>
        <v>CL - ECRIT :  Communiquer sur ses démarches, ses résultats et ses choix à l’écrit en utilisant un langage rigoureux et des outils pertinents</v>
      </c>
      <c r="C31" s="26">
        <f>COUNTIFS('Terre, Vie et Vivant'!$N$6:$O$17,$B31)</f>
        <v>0</v>
      </c>
      <c r="D31" s="38">
        <f>COUNTIFS(Enjeux!$N$6:$O$17,$B31)</f>
        <v>0</v>
      </c>
      <c r="E31" s="50">
        <f>COUNTIFS('Corps et Santé'!$N$6:$O$17,$B31)</f>
        <v>0</v>
      </c>
      <c r="F31" s="207">
        <f>SUM($C31:$E31)</f>
        <v>0</v>
      </c>
      <c r="G31" s="442">
        <f>SUM(F31:F36)</f>
        <v>0</v>
      </c>
    </row>
    <row r="32" spans="1:7" ht="48.75" customHeight="1" x14ac:dyDescent="0.5">
      <c r="A32" s="411"/>
      <c r="B32" s="18" t="str">
        <f>'Listes déroulantes'!G4</f>
        <v>CL - ORAL : Communiquer sur ses démarches, ses résultats et ses choix à l’oral en utilisant un langage rigoureux et des outils pertinents</v>
      </c>
      <c r="C32" s="27">
        <f>COUNTIFS('Terre, Vie et Vivant'!$N$6:$O$17,$B32)</f>
        <v>0</v>
      </c>
      <c r="D32" s="39">
        <f>COUNTIFS(Enjeux!$N$6:$O$17,$B32)</f>
        <v>0</v>
      </c>
      <c r="E32" s="51">
        <f>COUNTIFS('Corps et Santé'!$N$6:$O$17,$B32)</f>
        <v>0</v>
      </c>
      <c r="F32" s="208">
        <f>SUM($C32:$E32)</f>
        <v>0</v>
      </c>
      <c r="G32" s="443"/>
    </row>
    <row r="33" spans="1:7" ht="35.25" customHeight="1" x14ac:dyDescent="0.5">
      <c r="A33" s="411"/>
      <c r="B33" s="19" t="str">
        <f>'Listes déroulantes'!G5</f>
        <v xml:space="preserve">  Utiliser des logiciels : de simulation, d’acquisition ou de traitement de données  </v>
      </c>
      <c r="C33" s="28">
        <f>COUNTIFS('Terre, Vie et Vivant'!$N$6:$O$17,$B33)</f>
        <v>0</v>
      </c>
      <c r="D33" s="40">
        <f>COUNTIFS(Enjeux!$N$6:$O$17,$B33)</f>
        <v>0</v>
      </c>
      <c r="E33" s="52">
        <f>COUNTIFS('Corps et Santé'!$N$6:$O$17,$B33)</f>
        <v>0</v>
      </c>
      <c r="F33" s="209">
        <f t="shared" ref="F33:F36" si="3">SUM($C33:$E33)</f>
        <v>0</v>
      </c>
      <c r="G33" s="443"/>
    </row>
    <row r="34" spans="1:7" ht="43" x14ac:dyDescent="0.5">
      <c r="A34" s="411"/>
      <c r="B34" s="18" t="str">
        <f>'Listes déroulantes'!G6</f>
        <v xml:space="preserve">  Conduire une recherche d’informations sur internet pertinentente (lien avec un problème scientifique, mots-clés, évaluation de la fiabilité des sources et la validité́ des résultats….) </v>
      </c>
      <c r="C34" s="27">
        <f>COUNTIFS('Terre, Vie et Vivant'!$N$6:$O$17,$B34)</f>
        <v>0</v>
      </c>
      <c r="D34" s="39">
        <f>COUNTIFS(Enjeux!$N$6:$O$17,$B34)</f>
        <v>0</v>
      </c>
      <c r="E34" s="51">
        <f>COUNTIFS('Corps et Santé'!$N$6:$O$17,$B34)</f>
        <v>0</v>
      </c>
      <c r="F34" s="208">
        <f t="shared" si="3"/>
        <v>0</v>
      </c>
      <c r="G34" s="443"/>
    </row>
    <row r="35" spans="1:7" ht="35.25" customHeight="1" x14ac:dyDescent="0.5">
      <c r="A35" s="411"/>
      <c r="B35" s="19" t="str">
        <f>'Listes déroulantes'!G7</f>
        <v>CL – Présenter et exploiter des démarches et des résultats pour discuter de la validité d’une hypothèse</v>
      </c>
      <c r="C35" s="28">
        <f>COUNTIFS('Terre, Vie et Vivant'!$N$6:$O$17,$B35)</f>
        <v>0</v>
      </c>
      <c r="D35" s="40">
        <f>COUNTIFS(Enjeux!$N$6:$O$17,$B35)</f>
        <v>0</v>
      </c>
      <c r="E35" s="52">
        <f>COUNTIFS('Corps et Santé'!$N$6:$O$17,$B35)</f>
        <v>0</v>
      </c>
      <c r="F35" s="209">
        <f t="shared" si="3"/>
        <v>0</v>
      </c>
      <c r="G35" s="443"/>
    </row>
    <row r="36" spans="1:7" ht="20.25" customHeight="1" thickBot="1" x14ac:dyDescent="0.55000000000000004">
      <c r="A36" s="412"/>
      <c r="B36" s="20" t="str">
        <f>'Listes déroulantes'!G8</f>
        <v>Autre à définir</v>
      </c>
      <c r="C36" s="29">
        <f>COUNTIFS('Terre, Vie et Vivant'!$N$6:$O$17,$B36)</f>
        <v>0</v>
      </c>
      <c r="D36" s="41">
        <f>COUNTIFS(Enjeux!$N$6:$O$17,$B36)</f>
        <v>0</v>
      </c>
      <c r="E36" s="53">
        <f>COUNTIFS('Corps et Santé'!$N$6:$O$17,$B36)</f>
        <v>0</v>
      </c>
      <c r="F36" s="210">
        <f t="shared" si="3"/>
        <v>0</v>
      </c>
      <c r="G36" s="444"/>
    </row>
    <row r="37" spans="1:7" ht="14.45" customHeight="1" x14ac:dyDescent="0.5">
      <c r="B37" s="10" t="s">
        <v>36</v>
      </c>
      <c r="C37" s="11">
        <f>SUM(C31:C36)</f>
        <v>0</v>
      </c>
      <c r="D37" s="32">
        <f>SUM(D31:D36)</f>
        <v>0</v>
      </c>
      <c r="E37" s="44">
        <f>SUM(E31:E36)</f>
        <v>0</v>
      </c>
      <c r="F37" s="194"/>
      <c r="G37" s="56"/>
    </row>
    <row r="38" spans="1:7" ht="15" customHeight="1" thickBot="1" x14ac:dyDescent="0.55000000000000004">
      <c r="G38" s="56"/>
    </row>
    <row r="39" spans="1:7" ht="36" customHeight="1" x14ac:dyDescent="0.5">
      <c r="A39" s="407" t="str">
        <f>'Listes déroulantes'!H2</f>
        <v>C5. Adopter un comportement éthique et responsable</v>
      </c>
      <c r="B39" s="219" t="str">
        <f>'Listes déroulantes'!H3</f>
        <v xml:space="preserve">  Participer à l’élaboration de règles de sécurité et les appliquer au laboratoire et sur le terrain.  </v>
      </c>
      <c r="C39" s="220">
        <f>COUNTIFS('Terre, Vie et Vivant'!$Q$6:$R$17,$B39)</f>
        <v>0</v>
      </c>
      <c r="D39" s="221">
        <f>COUNTIFS(Enjeux!$Q$6:$R$17,$B39)</f>
        <v>0</v>
      </c>
      <c r="E39" s="222">
        <f>COUNTIFS('Corps et Santé'!$Q$6:$R$17,$B39)</f>
        <v>0</v>
      </c>
      <c r="F39" s="223">
        <f t="shared" ref="F39:F43" si="4">SUM($C39:$E39)</f>
        <v>0</v>
      </c>
      <c r="G39" s="445">
        <f>SUM(F39:F43)</f>
        <v>0</v>
      </c>
    </row>
    <row r="40" spans="1:7" ht="44.25" customHeight="1" x14ac:dyDescent="0.5">
      <c r="A40" s="408"/>
      <c r="B40" s="202" t="str">
        <f>'Listes déroulantes'!H4</f>
        <v xml:space="preserve">  Identifier les impacts (bénéfices et nuisances) des activités humaines sur l’environnement à différentes échelles. </v>
      </c>
      <c r="C40" s="31">
        <f>COUNTIFS('Terre, Vie et Vivant'!$Q$6:$R$17,$B40)</f>
        <v>0</v>
      </c>
      <c r="D40" s="43">
        <f>COUNTIFS(Enjeux!$Q$6:$R$17,$B40)</f>
        <v>0</v>
      </c>
      <c r="E40" s="55">
        <f>COUNTIFS('Corps et Santé'!$Q$6:$R$17,$B40)</f>
        <v>0</v>
      </c>
      <c r="F40" s="212">
        <f t="shared" si="4"/>
        <v>0</v>
      </c>
      <c r="G40" s="446"/>
    </row>
    <row r="41" spans="1:7" ht="60.75" customHeight="1" x14ac:dyDescent="0.5">
      <c r="A41" s="408"/>
      <c r="B41" s="201" t="str">
        <f>'Listes déroulantes'!H5</f>
        <v xml:space="preserve">  Comprendre les responsabilités individuelle et collective en matière de préservation des ressources de la planète (biodiversité, ressources minérales et ressources énergétiques) et de santé. </v>
      </c>
      <c r="C41" s="30">
        <f>COUNTIFS('Terre, Vie et Vivant'!$Q$6:$R$17,$B41)</f>
        <v>0</v>
      </c>
      <c r="D41" s="42">
        <f>COUNTIFS(Enjeux!$Q$6:$R$17,$B41)</f>
        <v>0</v>
      </c>
      <c r="E41" s="54">
        <f>COUNTIFS('Corps et Santé'!$Q$6:$R$17,$B41)</f>
        <v>0</v>
      </c>
      <c r="F41" s="211">
        <f t="shared" si="4"/>
        <v>0</v>
      </c>
      <c r="G41" s="446"/>
    </row>
    <row r="42" spans="1:7" ht="43.5" customHeight="1" x14ac:dyDescent="0.5">
      <c r="A42" s="408"/>
      <c r="B42" s="202" t="str">
        <f>'Listes déroulantes'!H6</f>
        <v>CL – Argumenter des choix en matière de santé et d’environnement en prenant en compte des arguments scientifiques</v>
      </c>
      <c r="C42" s="31">
        <f>COUNTIFS('Terre, Vie et Vivant'!$Q$6:$R$17,$B42)</f>
        <v>0</v>
      </c>
      <c r="D42" s="43">
        <f>COUNTIFS(Enjeux!$Q$6:$R$17,$B42)</f>
        <v>0</v>
      </c>
      <c r="E42" s="55">
        <f>COUNTIFS('Corps et Santé'!$Q$6:$R$17,$B42)</f>
        <v>0</v>
      </c>
      <c r="F42" s="212">
        <f t="shared" si="4"/>
        <v>0</v>
      </c>
      <c r="G42" s="446"/>
    </row>
    <row r="43" spans="1:7" ht="20.25" customHeight="1" thickBot="1" x14ac:dyDescent="0.55000000000000004">
      <c r="A43" s="409"/>
      <c r="B43" s="224" t="str">
        <f>'Listes déroulantes'!H7</f>
        <v>Autre à définir</v>
      </c>
      <c r="C43" s="225">
        <f>COUNTIFS('Terre, Vie et Vivant'!$Q$6:$R$17,$B43)</f>
        <v>0</v>
      </c>
      <c r="D43" s="226">
        <f>COUNTIFS(Enjeux!$Q$6:$R$17,$B43)</f>
        <v>0</v>
      </c>
      <c r="E43" s="227">
        <f>COUNTIFS('Corps et Santé'!$Q$6:$R$17,$B43)</f>
        <v>0</v>
      </c>
      <c r="F43" s="228">
        <f t="shared" si="4"/>
        <v>0</v>
      </c>
      <c r="G43" s="447"/>
    </row>
    <row r="44" spans="1:7" ht="14.45" customHeight="1" x14ac:dyDescent="0.5">
      <c r="B44" s="10" t="s">
        <v>36</v>
      </c>
      <c r="C44" s="11">
        <f>SUM(C39:C43)</f>
        <v>0</v>
      </c>
      <c r="D44" s="32">
        <f>SUM(D39:D43)</f>
        <v>0</v>
      </c>
      <c r="E44" s="44">
        <f>SUM(E39:E43)</f>
        <v>0</v>
      </c>
      <c r="F44" s="194"/>
    </row>
  </sheetData>
  <sheetProtection formatCells="0" formatColumns="0" formatRows="0"/>
  <mergeCells count="14">
    <mergeCell ref="A39:A43"/>
    <mergeCell ref="A31:A36"/>
    <mergeCell ref="C1:E1"/>
    <mergeCell ref="A1:B3"/>
    <mergeCell ref="G4:G12"/>
    <mergeCell ref="A4:A12"/>
    <mergeCell ref="A15:A18"/>
    <mergeCell ref="A21:A28"/>
    <mergeCell ref="G15:G18"/>
    <mergeCell ref="G21:G28"/>
    <mergeCell ref="G31:G36"/>
    <mergeCell ref="G39:G43"/>
    <mergeCell ref="F1:F3"/>
    <mergeCell ref="G1:G3"/>
  </mergeCells>
  <pageMargins left="0.7" right="0.7" top="0.75" bottom="0.75" header="0.3" footer="0.3"/>
  <pageSetup paperSize="8"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4"/>
  <sheetViews>
    <sheetView zoomScaleNormal="100" workbookViewId="0">
      <pane ySplit="2" topLeftCell="A3" activePane="bottomLeft" state="frozen"/>
      <selection sqref="A1:B3"/>
      <selection pane="bottomLeft" activeCell="D2" sqref="D2:H11"/>
    </sheetView>
  </sheetViews>
  <sheetFormatPr baseColWidth="10" defaultColWidth="10.87890625" defaultRowHeight="14.35" x14ac:dyDescent="0.5"/>
  <cols>
    <col min="1" max="1" width="15.87890625" style="97" customWidth="1"/>
    <col min="2" max="2" width="11.29296875" style="97" customWidth="1"/>
    <col min="3" max="3" width="5.41015625" style="97" customWidth="1"/>
    <col min="4" max="4" width="28" style="97" customWidth="1"/>
    <col min="5" max="5" width="29.1171875" style="97" customWidth="1"/>
    <col min="6" max="6" width="33.703125" style="97" customWidth="1"/>
    <col min="7" max="7" width="33" style="97" customWidth="1"/>
    <col min="8" max="8" width="34.41015625" style="97" customWidth="1"/>
    <col min="9" max="9" width="5.41015625" style="97" customWidth="1"/>
    <col min="10" max="16384" width="10.87890625" style="97"/>
  </cols>
  <sheetData>
    <row r="1" spans="1:9" x14ac:dyDescent="0.5">
      <c r="D1" s="454" t="s">
        <v>60</v>
      </c>
      <c r="E1" s="454"/>
      <c r="F1" s="454"/>
      <c r="G1" s="454"/>
      <c r="H1" s="454"/>
    </row>
    <row r="2" spans="1:9" ht="58.5" customHeight="1" x14ac:dyDescent="0.5">
      <c r="A2" s="95" t="s">
        <v>46</v>
      </c>
      <c r="B2" s="95" t="s">
        <v>47</v>
      </c>
      <c r="C2" s="96"/>
      <c r="D2" s="95" t="s">
        <v>137</v>
      </c>
      <c r="E2" s="95" t="s">
        <v>12</v>
      </c>
      <c r="F2" s="95" t="s">
        <v>14</v>
      </c>
      <c r="G2" s="95" t="s">
        <v>138</v>
      </c>
      <c r="H2" s="95" t="s">
        <v>61</v>
      </c>
      <c r="I2" s="96"/>
    </row>
    <row r="3" spans="1:9" ht="78" customHeight="1" x14ac:dyDescent="0.5">
      <c r="A3" s="98" t="s">
        <v>48</v>
      </c>
      <c r="B3" s="98" t="s">
        <v>4</v>
      </c>
      <c r="C3" s="99"/>
      <c r="D3" s="94" t="s">
        <v>139</v>
      </c>
      <c r="E3" s="100" t="s">
        <v>140</v>
      </c>
      <c r="F3" s="94" t="s">
        <v>141</v>
      </c>
      <c r="G3" s="101" t="s">
        <v>142</v>
      </c>
      <c r="H3" s="101" t="s">
        <v>143</v>
      </c>
      <c r="I3" s="99"/>
    </row>
    <row r="4" spans="1:9" ht="78" customHeight="1" x14ac:dyDescent="0.5">
      <c r="A4" s="98" t="s">
        <v>13</v>
      </c>
      <c r="B4" s="98" t="s">
        <v>6</v>
      </c>
      <c r="C4" s="99"/>
      <c r="D4" s="94" t="s">
        <v>144</v>
      </c>
      <c r="E4" s="100" t="s">
        <v>145</v>
      </c>
      <c r="F4" s="101" t="s">
        <v>146</v>
      </c>
      <c r="G4" s="101" t="s">
        <v>147</v>
      </c>
      <c r="H4" s="94" t="s">
        <v>148</v>
      </c>
      <c r="I4" s="99"/>
    </row>
    <row r="5" spans="1:9" ht="109.5" customHeight="1" x14ac:dyDescent="0.5">
      <c r="A5" s="98" t="s">
        <v>49</v>
      </c>
      <c r="B5" s="98" t="s">
        <v>5</v>
      </c>
      <c r="C5" s="99"/>
      <c r="D5" s="100" t="s">
        <v>149</v>
      </c>
      <c r="E5" s="94" t="s">
        <v>150</v>
      </c>
      <c r="F5" s="101" t="s">
        <v>151</v>
      </c>
      <c r="G5" s="94" t="s">
        <v>152</v>
      </c>
      <c r="H5" s="101" t="s">
        <v>153</v>
      </c>
      <c r="I5" s="99"/>
    </row>
    <row r="6" spans="1:9" ht="104.25" customHeight="1" x14ac:dyDescent="0.5">
      <c r="A6" s="98" t="s">
        <v>50</v>
      </c>
      <c r="B6" s="98" t="s">
        <v>51</v>
      </c>
      <c r="C6" s="99"/>
      <c r="D6" s="94" t="s">
        <v>154</v>
      </c>
      <c r="E6" s="94" t="s">
        <v>29</v>
      </c>
      <c r="F6" s="94" t="s">
        <v>155</v>
      </c>
      <c r="G6" s="94" t="s">
        <v>156</v>
      </c>
      <c r="H6" s="101" t="s">
        <v>157</v>
      </c>
      <c r="I6" s="99"/>
    </row>
    <row r="7" spans="1:9" ht="119.25" customHeight="1" x14ac:dyDescent="0.5">
      <c r="A7" s="98" t="s">
        <v>52</v>
      </c>
      <c r="B7" s="98" t="s">
        <v>53</v>
      </c>
      <c r="D7" s="100" t="s">
        <v>158</v>
      </c>
      <c r="E7" s="98"/>
      <c r="F7" s="94" t="s">
        <v>159</v>
      </c>
      <c r="G7" s="101" t="s">
        <v>160</v>
      </c>
      <c r="H7" s="94" t="s">
        <v>29</v>
      </c>
    </row>
    <row r="8" spans="1:9" ht="105.95" customHeight="1" x14ac:dyDescent="0.5">
      <c r="A8" s="98" t="s">
        <v>54</v>
      </c>
      <c r="B8" s="98"/>
      <c r="D8" s="100" t="s">
        <v>160</v>
      </c>
      <c r="E8" s="98"/>
      <c r="F8" s="94" t="s">
        <v>161</v>
      </c>
      <c r="G8" s="94" t="s">
        <v>29</v>
      </c>
      <c r="H8" s="98"/>
    </row>
    <row r="9" spans="1:9" ht="78" customHeight="1" x14ac:dyDescent="0.5">
      <c r="A9" s="98" t="s">
        <v>55</v>
      </c>
      <c r="B9" s="98"/>
      <c r="D9" s="94" t="s">
        <v>162</v>
      </c>
      <c r="E9" s="98"/>
      <c r="F9" s="94" t="s">
        <v>163</v>
      </c>
      <c r="G9" s="98"/>
      <c r="H9" s="98"/>
    </row>
    <row r="10" spans="1:9" ht="78" customHeight="1" x14ac:dyDescent="0.5">
      <c r="A10" s="98" t="s">
        <v>56</v>
      </c>
      <c r="B10" s="98"/>
      <c r="D10" s="94" t="s">
        <v>164</v>
      </c>
      <c r="E10" s="98"/>
      <c r="F10" s="94" t="s">
        <v>29</v>
      </c>
      <c r="G10" s="98"/>
      <c r="H10" s="98"/>
    </row>
    <row r="11" spans="1:9" ht="50.25" customHeight="1" x14ac:dyDescent="0.5">
      <c r="A11" s="98" t="s">
        <v>57</v>
      </c>
      <c r="B11" s="98"/>
      <c r="D11" s="94" t="s">
        <v>29</v>
      </c>
      <c r="E11" s="98"/>
      <c r="G11" s="98"/>
      <c r="H11" s="98"/>
    </row>
    <row r="12" spans="1:9" ht="78" customHeight="1" x14ac:dyDescent="0.5">
      <c r="A12" s="98" t="s">
        <v>29</v>
      </c>
      <c r="B12" s="98"/>
      <c r="D12" s="98"/>
      <c r="E12" s="98"/>
      <c r="F12" s="98"/>
      <c r="G12" s="98"/>
      <c r="H12" s="98"/>
    </row>
    <row r="13" spans="1:9" ht="78" customHeight="1" x14ac:dyDescent="0.5">
      <c r="A13" s="98"/>
      <c r="B13" s="98"/>
      <c r="D13" s="98"/>
      <c r="E13" s="98"/>
      <c r="F13" s="98"/>
      <c r="G13" s="98"/>
      <c r="H13" s="98"/>
    </row>
    <row r="14" spans="1:9" ht="78" customHeight="1" x14ac:dyDescent="0.5">
      <c r="A14" s="98"/>
      <c r="B14" s="98"/>
      <c r="D14" s="98"/>
      <c r="E14" s="98"/>
      <c r="F14" s="98"/>
      <c r="G14" s="98"/>
      <c r="H14" s="98"/>
    </row>
  </sheetData>
  <mergeCells count="1">
    <mergeCell ref="D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"/>
  <sheetViews>
    <sheetView zoomScale="55" zoomScaleNormal="55" workbookViewId="0">
      <selection activeCell="B3" sqref="B3"/>
    </sheetView>
  </sheetViews>
  <sheetFormatPr baseColWidth="10" defaultColWidth="11.41015625" defaultRowHeight="14.35" x14ac:dyDescent="0.5"/>
  <cols>
    <col min="1" max="1" width="3.5859375" style="120" customWidth="1"/>
    <col min="2" max="2" width="97.87890625" style="109" customWidth="1"/>
    <col min="3" max="3" width="3.5859375" style="120" customWidth="1"/>
    <col min="4" max="4" width="100.1171875" style="120" customWidth="1"/>
    <col min="5" max="5" width="3.5859375" style="120" customWidth="1"/>
    <col min="6" max="6" width="112.87890625" style="120" customWidth="1"/>
    <col min="7" max="16384" width="11.41015625" style="120"/>
  </cols>
  <sheetData>
    <row r="1" spans="1:6" s="167" customFormat="1" ht="28.7" thickBot="1" x14ac:dyDescent="0.55000000000000004">
      <c r="B1" s="168" t="s">
        <v>66</v>
      </c>
      <c r="D1" s="168" t="s">
        <v>67</v>
      </c>
      <c r="F1" s="168" t="s">
        <v>68</v>
      </c>
    </row>
    <row r="2" spans="1:6" ht="20.7" x14ac:dyDescent="0.5">
      <c r="A2" s="169"/>
      <c r="B2" s="170" t="s">
        <v>69</v>
      </c>
      <c r="D2" s="171" t="s">
        <v>70</v>
      </c>
      <c r="F2" s="171" t="s">
        <v>71</v>
      </c>
    </row>
    <row r="3" spans="1:6" ht="21" thickBot="1" x14ac:dyDescent="0.55000000000000004">
      <c r="A3" s="169"/>
      <c r="B3" s="172" t="s">
        <v>72</v>
      </c>
      <c r="C3" s="169"/>
      <c r="D3" s="173" t="s">
        <v>73</v>
      </c>
      <c r="E3" s="169"/>
      <c r="F3" s="174" t="s">
        <v>74</v>
      </c>
    </row>
    <row r="4" spans="1:6" ht="20.7" x14ac:dyDescent="0.5">
      <c r="A4" s="169"/>
      <c r="B4" s="170" t="s">
        <v>75</v>
      </c>
      <c r="C4" s="169"/>
      <c r="D4" s="173" t="s">
        <v>76</v>
      </c>
      <c r="E4" s="169"/>
      <c r="F4" s="174" t="s">
        <v>77</v>
      </c>
    </row>
    <row r="5" spans="1:6" ht="21" thickBot="1" x14ac:dyDescent="0.55000000000000004">
      <c r="A5" s="169"/>
      <c r="B5" s="175" t="s">
        <v>78</v>
      </c>
      <c r="C5" s="169"/>
      <c r="D5" s="173" t="s">
        <v>79</v>
      </c>
      <c r="E5" s="169"/>
      <c r="F5" s="176" t="s">
        <v>80</v>
      </c>
    </row>
    <row r="6" spans="1:6" ht="41.35" x14ac:dyDescent="0.5">
      <c r="A6" s="169"/>
      <c r="B6" s="175" t="s">
        <v>81</v>
      </c>
      <c r="C6" s="169"/>
      <c r="D6" s="173" t="s">
        <v>82</v>
      </c>
      <c r="E6" s="169"/>
      <c r="F6" s="171" t="s">
        <v>83</v>
      </c>
    </row>
    <row r="7" spans="1:6" ht="21" thickBot="1" x14ac:dyDescent="0.55000000000000004">
      <c r="A7" s="169"/>
      <c r="B7" s="177" t="s">
        <v>84</v>
      </c>
      <c r="C7" s="169"/>
      <c r="D7" s="173" t="s">
        <v>85</v>
      </c>
      <c r="E7" s="169"/>
      <c r="F7" s="176" t="s">
        <v>86</v>
      </c>
    </row>
    <row r="8" spans="1:6" ht="20.7" x14ac:dyDescent="0.5">
      <c r="A8" s="169"/>
      <c r="B8" s="178" t="s">
        <v>87</v>
      </c>
      <c r="C8" s="169"/>
      <c r="D8" s="179" t="s">
        <v>88</v>
      </c>
      <c r="E8" s="169"/>
      <c r="F8" s="180" t="s">
        <v>89</v>
      </c>
    </row>
    <row r="9" spans="1:6" ht="21" thickBot="1" x14ac:dyDescent="0.55000000000000004">
      <c r="A9" s="169"/>
      <c r="B9" s="181" t="s">
        <v>90</v>
      </c>
      <c r="C9" s="169"/>
      <c r="D9" s="176" t="s">
        <v>91</v>
      </c>
      <c r="E9" s="169"/>
      <c r="F9" s="182" t="s">
        <v>92</v>
      </c>
    </row>
    <row r="10" spans="1:6" ht="41.7" thickBot="1" x14ac:dyDescent="0.55000000000000004">
      <c r="A10" s="169"/>
      <c r="B10" s="183" t="s">
        <v>93</v>
      </c>
      <c r="C10" s="169"/>
      <c r="D10" s="184" t="s">
        <v>94</v>
      </c>
      <c r="E10" s="169"/>
      <c r="F10" s="182" t="s">
        <v>95</v>
      </c>
    </row>
    <row r="11" spans="1:6" ht="50.25" customHeight="1" thickBot="1" x14ac:dyDescent="0.55000000000000004">
      <c r="A11" s="169"/>
      <c r="B11" s="178" t="s">
        <v>96</v>
      </c>
      <c r="C11" s="169"/>
      <c r="D11" s="184" t="s">
        <v>97</v>
      </c>
      <c r="E11" s="169"/>
      <c r="F11" s="182" t="s">
        <v>98</v>
      </c>
    </row>
    <row r="12" spans="1:6" ht="48.75" customHeight="1" thickBot="1" x14ac:dyDescent="0.55000000000000004">
      <c r="A12" s="169"/>
      <c r="B12" s="181" t="s">
        <v>99</v>
      </c>
      <c r="C12" s="169"/>
      <c r="D12" s="170" t="s">
        <v>100</v>
      </c>
      <c r="E12" s="169"/>
      <c r="F12" s="185" t="s">
        <v>101</v>
      </c>
    </row>
    <row r="13" spans="1:6" ht="21" thickBot="1" x14ac:dyDescent="0.55000000000000004">
      <c r="A13" s="169"/>
      <c r="B13" s="183" t="s">
        <v>102</v>
      </c>
      <c r="C13" s="169"/>
      <c r="D13" s="175" t="s">
        <v>103</v>
      </c>
      <c r="E13" s="169"/>
      <c r="F13" s="170" t="s">
        <v>104</v>
      </c>
    </row>
    <row r="14" spans="1:6" ht="20.7" x14ac:dyDescent="0.5">
      <c r="A14" s="169"/>
      <c r="B14" s="186" t="s">
        <v>105</v>
      </c>
      <c r="C14" s="169"/>
      <c r="D14" s="175" t="s">
        <v>106</v>
      </c>
      <c r="E14" s="169"/>
      <c r="F14" s="175" t="s">
        <v>107</v>
      </c>
    </row>
    <row r="15" spans="1:6" ht="39.75" customHeight="1" thickBot="1" x14ac:dyDescent="0.55000000000000004">
      <c r="A15" s="169"/>
      <c r="B15" s="187" t="s">
        <v>108</v>
      </c>
      <c r="C15" s="169"/>
      <c r="D15" s="177" t="s">
        <v>109</v>
      </c>
      <c r="E15" s="169"/>
      <c r="F15" s="177" t="s">
        <v>110</v>
      </c>
    </row>
    <row r="16" spans="1:6" ht="39.75" customHeight="1" thickBot="1" x14ac:dyDescent="0.55000000000000004">
      <c r="A16" s="169"/>
      <c r="B16" s="188" t="s">
        <v>111</v>
      </c>
      <c r="C16" s="169"/>
      <c r="D16" s="170" t="s">
        <v>112</v>
      </c>
      <c r="E16" s="169"/>
      <c r="F16" s="170" t="s">
        <v>113</v>
      </c>
    </row>
    <row r="17" spans="1:6" ht="20.7" x14ac:dyDescent="0.5">
      <c r="A17" s="169"/>
      <c r="B17" s="186" t="s">
        <v>114</v>
      </c>
      <c r="C17" s="169"/>
      <c r="D17" s="175" t="s">
        <v>115</v>
      </c>
      <c r="E17" s="169"/>
      <c r="F17" s="175" t="s">
        <v>116</v>
      </c>
    </row>
    <row r="18" spans="1:6" ht="40.5" customHeight="1" thickBot="1" x14ac:dyDescent="0.55000000000000004">
      <c r="A18" s="169"/>
      <c r="B18" s="188" t="s">
        <v>117</v>
      </c>
      <c r="D18" s="177" t="s">
        <v>118</v>
      </c>
      <c r="F18" s="177" t="s">
        <v>119</v>
      </c>
    </row>
    <row r="19" spans="1:6" ht="20.7" x14ac:dyDescent="0.5">
      <c r="B19" s="120"/>
      <c r="F19" s="170" t="s">
        <v>120</v>
      </c>
    </row>
    <row r="20" spans="1:6" ht="21" thickBot="1" x14ac:dyDescent="0.55000000000000004">
      <c r="B20" s="120"/>
      <c r="F20" s="177" t="s">
        <v>121</v>
      </c>
    </row>
    <row r="21" spans="1:6" x14ac:dyDescent="0.5">
      <c r="B21" s="120"/>
    </row>
    <row r="22" spans="1:6" x14ac:dyDescent="0.5">
      <c r="B22" s="120"/>
    </row>
    <row r="23" spans="1:6" x14ac:dyDescent="0.5">
      <c r="B23" s="120"/>
    </row>
    <row r="24" spans="1:6" x14ac:dyDescent="0.5">
      <c r="B24" s="120"/>
    </row>
    <row r="25" spans="1:6" x14ac:dyDescent="0.5">
      <c r="B25" s="120"/>
    </row>
    <row r="26" spans="1:6" x14ac:dyDescent="0.5">
      <c r="B26" s="120"/>
    </row>
    <row r="27" spans="1:6" x14ac:dyDescent="0.5">
      <c r="B27" s="120"/>
    </row>
    <row r="28" spans="1:6" x14ac:dyDescent="0.5">
      <c r="B28" s="120"/>
    </row>
    <row r="29" spans="1:6" x14ac:dyDescent="0.5">
      <c r="B29" s="120"/>
    </row>
    <row r="30" spans="1:6" x14ac:dyDescent="0.5">
      <c r="B30" s="120"/>
    </row>
    <row r="31" spans="1:6" x14ac:dyDescent="0.5">
      <c r="B31" s="120"/>
    </row>
    <row r="32" spans="1:6" x14ac:dyDescent="0.5">
      <c r="B32" s="120"/>
    </row>
    <row r="33" spans="2:2" x14ac:dyDescent="0.5">
      <c r="B33" s="120"/>
    </row>
    <row r="34" spans="2:2" x14ac:dyDescent="0.5">
      <c r="B34" s="120"/>
    </row>
    <row r="35" spans="2:2" x14ac:dyDescent="0.5">
      <c r="B35" s="120"/>
    </row>
    <row r="36" spans="2:2" x14ac:dyDescent="0.5">
      <c r="B36" s="120"/>
    </row>
    <row r="37" spans="2:2" x14ac:dyDescent="0.5">
      <c r="B37" s="120"/>
    </row>
    <row r="38" spans="2:2" x14ac:dyDescent="0.5">
      <c r="B38" s="120"/>
    </row>
    <row r="39" spans="2:2" x14ac:dyDescent="0.5">
      <c r="B39" s="120"/>
    </row>
    <row r="40" spans="2:2" x14ac:dyDescent="0.5">
      <c r="B40" s="120"/>
    </row>
    <row r="41" spans="2:2" x14ac:dyDescent="0.5">
      <c r="B41" s="120"/>
    </row>
    <row r="42" spans="2:2" x14ac:dyDescent="0.5">
      <c r="B42" s="120"/>
    </row>
    <row r="43" spans="2:2" x14ac:dyDescent="0.5">
      <c r="B43" s="120"/>
    </row>
    <row r="44" spans="2:2" x14ac:dyDescent="0.5">
      <c r="B44" s="120"/>
    </row>
    <row r="45" spans="2:2" x14ac:dyDescent="0.5">
      <c r="B45" s="120"/>
    </row>
    <row r="46" spans="2:2" x14ac:dyDescent="0.5">
      <c r="B46" s="120"/>
    </row>
    <row r="47" spans="2:2" x14ac:dyDescent="0.5">
      <c r="B47" s="120"/>
    </row>
    <row r="48" spans="2:2" x14ac:dyDescent="0.5">
      <c r="B48" s="120"/>
    </row>
    <row r="49" spans="2:2" x14ac:dyDescent="0.5">
      <c r="B49" s="120"/>
    </row>
    <row r="50" spans="2:2" x14ac:dyDescent="0.5">
      <c r="B50" s="120"/>
    </row>
    <row r="51" spans="2:2" x14ac:dyDescent="0.5">
      <c r="B51" s="120"/>
    </row>
    <row r="52" spans="2:2" x14ac:dyDescent="0.5">
      <c r="B52" s="120"/>
    </row>
    <row r="53" spans="2:2" x14ac:dyDescent="0.5">
      <c r="B53" s="120"/>
    </row>
    <row r="54" spans="2:2" x14ac:dyDescent="0.5">
      <c r="B54" s="1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15</vt:i4>
      </vt:variant>
    </vt:vector>
  </HeadingPairs>
  <TitlesOfParts>
    <vt:vector size="23" baseType="lpstr">
      <vt:lpstr>Présentation de l'outil</vt:lpstr>
      <vt:lpstr>Terre, Vie et Vivant</vt:lpstr>
      <vt:lpstr>Enjeux</vt:lpstr>
      <vt:lpstr>Corps et Santé</vt:lpstr>
      <vt:lpstr>Organisation bilan de l'année</vt:lpstr>
      <vt:lpstr>bilan compétences travaillées</vt:lpstr>
      <vt:lpstr>Listes déroulantes</vt:lpstr>
      <vt:lpstr>sous-thèmes SVT lycée</vt:lpstr>
      <vt:lpstr>activite</vt:lpstr>
      <vt:lpstr>apprendre</vt:lpstr>
      <vt:lpstr>communiquer</vt:lpstr>
      <vt:lpstr>comportement</vt:lpstr>
      <vt:lpstr>concevoir</vt:lpstr>
      <vt:lpstr>demarche</vt:lpstr>
      <vt:lpstr>enjeux2</vt:lpstr>
      <vt:lpstr>evaluation</vt:lpstr>
      <vt:lpstr>santé2</vt:lpstr>
      <vt:lpstr>vivant2</vt:lpstr>
      <vt:lpstr>'bilan compétences travaillées'!Zone_d_impression</vt:lpstr>
      <vt:lpstr>'Corps et Santé'!Zone_d_impression</vt:lpstr>
      <vt:lpstr>Enjeux!Zone_d_impression</vt:lpstr>
      <vt:lpstr>'Organisation bilan de l''année'!Zone_d_impression</vt:lpstr>
      <vt:lpstr>'Présentation de l''outil'!Zone_d_impression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rilhac</dc:creator>
  <cp:lastModifiedBy>marion rilhac</cp:lastModifiedBy>
  <cp:lastPrinted>2020-03-07T19:01:51Z</cp:lastPrinted>
  <dcterms:created xsi:type="dcterms:W3CDTF">2015-12-04T09:34:39Z</dcterms:created>
  <dcterms:modified xsi:type="dcterms:W3CDTF">2020-06-10T11:55:47Z</dcterms:modified>
</cp:coreProperties>
</file>